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660" windowHeight="4905" tabRatio="844" activeTab="0"/>
  </bookViews>
  <sheets>
    <sheet name="Instructions" sheetId="1" r:id="rId1"/>
    <sheet name="Carton Mfg Defects (Before)" sheetId="2" r:id="rId2"/>
    <sheet name="Defect PivotTable" sheetId="3" r:id="rId3"/>
    <sheet name="Carton Mfg Defects c Chart" sheetId="4" r:id="rId4"/>
    <sheet name="cdata" sheetId="5" state="hidden" r:id="rId5"/>
    <sheet name="Defect Pivot by Line" sheetId="6" r:id="rId6"/>
    <sheet name="Carton Mfg Defects Pareto" sheetId="7" r:id="rId7"/>
    <sheet name="Line 1-3 Paretos" sheetId="8" r:id="rId8"/>
    <sheet name="Line 3 Ishikawa" sheetId="9" r:id="rId9"/>
    <sheet name="Countermeasures" sheetId="10" r:id="rId10"/>
    <sheet name="Line 1 Ishikawa" sheetId="11" r:id="rId11"/>
    <sheet name="Line 2 Ishikawa" sheetId="12" r:id="rId12"/>
    <sheet name="Carton Mfg Defects (After)" sheetId="13" r:id="rId13"/>
    <sheet name="Defect Pivot After" sheetId="14" r:id="rId14"/>
    <sheet name="Line 1-3 After" sheetId="15" r:id="rId15"/>
    <sheet name="Defects after Improvement" sheetId="16" r:id="rId16"/>
    <sheet name="cdata15" sheetId="17" state="hidden" r:id="rId17"/>
    <sheet name="Defect Pivot" sheetId="18" r:id="rId18"/>
  </sheets>
  <definedNames>
    <definedName name="_xlnm.Print_Area" localSheetId="6">'Carton Mfg Defects Pareto'!$A$1:$M$34</definedName>
    <definedName name="_xlnm.Print_Area" localSheetId="0">'Instructions'!$A$1:$D$28</definedName>
    <definedName name="_xlnm.Print_Area" localSheetId="14">'Line 1-3 After'!$A$1:$M$51</definedName>
    <definedName name="_xlnm.Print_Area" localSheetId="7">'Line 1-3 Paretos'!$A$1:$M$51</definedName>
  </definedNames>
  <calcPr fullCalcOnLoad="1"/>
  <pivotCaches>
    <pivotCache cacheId="5" r:id="rId19"/>
    <pivotCache cacheId="3" r:id="rId20"/>
    <pivotCache cacheId="4" r:id="rId21"/>
    <pivotCache cacheId="6" r:id="rId22"/>
  </pivotCaches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8"/>
            <rFont val="Tahoma"/>
            <family val="0"/>
          </rPr>
          <t>Change this problem statement to match head of fishbone diagram.</t>
        </r>
      </text>
    </comment>
    <comment ref="A3" authorId="0">
      <text>
        <r>
          <rPr>
            <sz val="8"/>
            <rFont val="Tahoma"/>
            <family val="0"/>
          </rPr>
          <t>Most common root cause, from fishbone diagram.</t>
        </r>
      </text>
    </comment>
    <comment ref="B3" authorId="0">
      <text>
        <r>
          <rPr>
            <sz val="8"/>
            <rFont val="Tahoma"/>
            <family val="0"/>
          </rPr>
          <t>Proposed solution (what will prevent the cause).</t>
        </r>
      </text>
    </comment>
    <comment ref="C3" authorId="0">
      <text>
        <r>
          <rPr>
            <sz val="8"/>
            <rFont val="Tahoma"/>
            <family val="0"/>
          </rPr>
          <t>Cost in time/money rated from 1-Expensive to 5-Inexpensive</t>
        </r>
      </text>
    </comment>
    <comment ref="D3" authorId="0">
      <text>
        <r>
          <rPr>
            <sz val="8"/>
            <rFont val="Tahoma"/>
            <family val="0"/>
          </rPr>
          <t>Step-by-step actions to implement the solution.</t>
        </r>
      </text>
    </comment>
    <comment ref="E3" authorId="0">
      <text>
        <r>
          <rPr>
            <sz val="8"/>
            <rFont val="Tahoma"/>
            <family val="0"/>
          </rPr>
          <t>Effectiveness of countermeasure (1-low, 5-high)</t>
        </r>
      </text>
    </comment>
    <comment ref="G3" authorId="0">
      <text>
        <r>
          <rPr>
            <sz val="8"/>
            <rFont val="Tahoma"/>
            <family val="0"/>
          </rPr>
          <t>Initials of assigned person</t>
        </r>
      </text>
    </comment>
    <comment ref="H3" authorId="0">
      <text>
        <r>
          <rPr>
            <sz val="8"/>
            <rFont val="Tahoma"/>
            <family val="0"/>
          </rPr>
          <t>Estimated value of this solution per month/year?</t>
        </r>
      </text>
    </comment>
  </commentList>
</comments>
</file>

<file path=xl/sharedStrings.xml><?xml version="1.0" encoding="utf-8"?>
<sst xmlns="http://schemas.openxmlformats.org/spreadsheetml/2006/main" count="1546" uniqueCount="109">
  <si>
    <t>Date</t>
  </si>
  <si>
    <t>Line</t>
  </si>
  <si>
    <t>Defect</t>
  </si>
  <si>
    <t>Line 2</t>
  </si>
  <si>
    <t>Bent/Damaged flaps</t>
  </si>
  <si>
    <t>Carton will not open</t>
  </si>
  <si>
    <t>Line 3</t>
  </si>
  <si>
    <t>Folded flaps</t>
  </si>
  <si>
    <t>Off color</t>
  </si>
  <si>
    <t>Line 1</t>
  </si>
  <si>
    <t>Ink smears/streaks</t>
  </si>
  <si>
    <t>Poor ink adhesion</t>
  </si>
  <si>
    <t>Oil spots</t>
  </si>
  <si>
    <t>Fisheye</t>
  </si>
  <si>
    <t>Missing color</t>
  </si>
  <si>
    <t>Mislabeled</t>
  </si>
  <si>
    <t>Undercount</t>
  </si>
  <si>
    <t>Damaged Pallet</t>
  </si>
  <si>
    <t>Count of Defect</t>
  </si>
  <si>
    <t>Grand Total</t>
  </si>
  <si>
    <t>Data1</t>
  </si>
  <si>
    <t>UCL</t>
  </si>
  <si>
    <t xml:space="preserve"> +2 Sigma</t>
  </si>
  <si>
    <t xml:space="preserve"> +1 Sigma</t>
  </si>
  <si>
    <t>Average</t>
  </si>
  <si>
    <t xml:space="preserve"> -1 Sigma</t>
  </si>
  <si>
    <t xml:space="preserve"> -2 Sigma</t>
  </si>
  <si>
    <t>LCL</t>
  </si>
  <si>
    <t>Total</t>
  </si>
  <si>
    <t>Other</t>
  </si>
  <si>
    <t>Ishikawa Fishbone Diagram</t>
  </si>
  <si>
    <t>Cause Effect Analysis</t>
  </si>
  <si>
    <t>Instructions</t>
  </si>
  <si>
    <t>2253 S Oneida St Ste 3D</t>
  </si>
  <si>
    <t>Denver, CO 80224</t>
  </si>
  <si>
    <t>3. Enter countermeasures in column B</t>
  </si>
  <si>
    <t>4. Rate feasibility in column C</t>
  </si>
  <si>
    <t>5. Enter specific actions in column D</t>
  </si>
  <si>
    <t>6. Rate effectiveness of specific actions in column E</t>
  </si>
  <si>
    <t>7. Assign most feasible and effective actions and a due date for implementation</t>
  </si>
  <si>
    <t>Email orders@qimacros.com</t>
  </si>
  <si>
    <t>Call 888 468 1537 - (303) 756 9144</t>
  </si>
  <si>
    <t>Fax a PO to 888 468 1536 - (303) 756 3107</t>
  </si>
  <si>
    <t xml:space="preserve">Problem Statement: </t>
  </si>
  <si>
    <t>Root Cause</t>
  </si>
  <si>
    <t>Countermeasure/Proposed Solutions</t>
  </si>
  <si>
    <t>Feasibility</t>
  </si>
  <si>
    <t>Specific Actions</t>
  </si>
  <si>
    <t>Effectiveness</t>
  </si>
  <si>
    <t xml:space="preserve">Overall </t>
  </si>
  <si>
    <t>Action (Who?)</t>
  </si>
  <si>
    <t>Value ($/period)</t>
  </si>
  <si>
    <t>http://www.qimacros.com/qiwizard/solution.html</t>
  </si>
  <si>
    <t>Feasibility: 1-low, 5-high</t>
  </si>
  <si>
    <t>Effectiveness: 1-low, 5-high</t>
  </si>
  <si>
    <t>1-Expensive &amp; Difficult to implement</t>
  </si>
  <si>
    <t>1-Not very effective</t>
  </si>
  <si>
    <t>5-Inexpensive and easy to implement</t>
  </si>
  <si>
    <t>5-Very Effective</t>
  </si>
  <si>
    <t>Used folding machine setup for wrong carton size.</t>
  </si>
  <si>
    <t>Develop formal setup procedures and checklists for all carton sizes.</t>
  </si>
  <si>
    <t>Make setup cards that are exact size of longest carton size to use as mistake-proofing tool for setup.</t>
  </si>
  <si>
    <t>$2/carton = $2,000/yr</t>
  </si>
  <si>
    <t>Count of Date</t>
  </si>
  <si>
    <t>http://www.qimacros.com/store</t>
  </si>
  <si>
    <t>During January 2010, Folded Flaps accounted for 39.5% of Line 3 carton defects</t>
  </si>
  <si>
    <t>1. Review improvement "story" from start to finish (worksheets)</t>
  </si>
  <si>
    <t>2. Practice creating PivotTables, control charts, pareto charts using data</t>
  </si>
  <si>
    <t>Defect Data (Before)</t>
  </si>
  <si>
    <t>©  2012 KnowWare International Inc</t>
  </si>
  <si>
    <t>To purchase a QI Macros license:</t>
  </si>
  <si>
    <t>PivotTable of Defects by date</t>
  </si>
  <si>
    <t>Defect PivotTable by Line</t>
  </si>
  <si>
    <t>c Chart of Defects (Before)</t>
  </si>
  <si>
    <t>Total Defects by Line Pareto (Before)</t>
  </si>
  <si>
    <t>Line 1-3 Paretos (Before)</t>
  </si>
  <si>
    <t>Fishbone for Line 3</t>
  </si>
  <si>
    <t>Fishbone for Line 1</t>
  </si>
  <si>
    <t>Fishbone for Line 2</t>
  </si>
  <si>
    <t>Countermeasures for Line 3</t>
  </si>
  <si>
    <t>Defect Data (After improvement)</t>
  </si>
  <si>
    <t>Line 1-3 Pareto Charts (After)</t>
  </si>
  <si>
    <t>PivotTable of Defects by Date</t>
  </si>
  <si>
    <t>c Chart of Defects (Before and After)</t>
  </si>
  <si>
    <t>PivotTable of Defects by Line (After)</t>
  </si>
  <si>
    <t>E</t>
  </si>
  <si>
    <t>F</t>
  </si>
  <si>
    <t>O</t>
  </si>
  <si>
    <t>R</t>
  </si>
  <si>
    <t>A</t>
  </si>
  <si>
    <t>T</t>
  </si>
  <si>
    <t>C</t>
  </si>
  <si>
    <t>U</t>
  </si>
  <si>
    <t>S</t>
  </si>
  <si>
    <t>I</t>
  </si>
  <si>
    <t>M</t>
  </si>
  <si>
    <t>P</t>
  </si>
  <si>
    <t>V</t>
  </si>
  <si>
    <t>N</t>
  </si>
  <si>
    <t>Monitor c Chart of Defects</t>
  </si>
  <si>
    <t>Monitor Pareto Charts of Defects By Line</t>
  </si>
  <si>
    <t>H</t>
  </si>
  <si>
    <t>Worksheet</t>
  </si>
  <si>
    <t>Team Recognition</t>
  </si>
  <si>
    <t>Verity Improvement</t>
  </si>
  <si>
    <t xml:space="preserve">     Correct when out of control</t>
  </si>
  <si>
    <t xml:space="preserve">    Continue to reduce defects</t>
  </si>
  <si>
    <t>Before =&gt;</t>
  </si>
  <si>
    <t>&lt;= After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</si>
</sst>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m/d/yy"/>
    <numFmt numFmtId="167" formatCode="0.0%"/>
    <numFmt numFmtId="168" formatCode="0."/>
    <numFmt numFmtId="169" formatCode="0.000"/>
    <numFmt numFmtId="170" formatCode="m/d"/>
    <numFmt numFmtId="171" formatCode="0.0"/>
    <numFmt numFmtId="172" formatCode="0.0000"/>
  </numFmts>
  <fonts count="33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Geneva"/>
      <family val="0"/>
    </font>
    <font>
      <sz val="10"/>
      <name val="Geneva"/>
      <family val="0"/>
    </font>
    <font>
      <sz val="8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u val="single"/>
      <sz val="10"/>
      <color indexed="36"/>
      <name val="Geneva"/>
      <family val="0"/>
    </font>
    <font>
      <sz val="7"/>
      <name val="Arial"/>
      <family val="2"/>
    </font>
    <font>
      <sz val="10"/>
      <name val="Times"/>
      <family val="0"/>
    </font>
    <font>
      <b/>
      <sz val="10"/>
      <name val="Geneva"/>
      <family val="0"/>
    </font>
    <font>
      <b/>
      <sz val="14"/>
      <color indexed="8"/>
      <name val="Geneva"/>
      <family val="0"/>
    </font>
    <font>
      <sz val="10"/>
      <color indexed="8"/>
      <name val="Genev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167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27" fillId="0" borderId="0" xfId="62" applyFont="1" applyAlignment="1">
      <alignment horizontal="center" wrapText="1"/>
      <protection/>
    </xf>
    <xf numFmtId="0" fontId="20" fillId="0" borderId="0" xfId="62" applyAlignment="1">
      <alignment horizontal="center" wrapText="1"/>
      <protection/>
    </xf>
    <xf numFmtId="0" fontId="20" fillId="0" borderId="0" xfId="62" applyBorder="1" applyAlignment="1">
      <alignment horizontal="center" wrapText="1"/>
      <protection/>
    </xf>
    <xf numFmtId="0" fontId="19" fillId="0" borderId="0" xfId="53" applyFont="1" applyAlignment="1">
      <alignment/>
    </xf>
    <xf numFmtId="0" fontId="19" fillId="0" borderId="0" xfId="53" applyFont="1" applyAlignment="1">
      <alignment horizontal="left"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22" fillId="7" borderId="20" xfId="59" applyFont="1" applyFill="1" applyBorder="1">
      <alignment/>
      <protection/>
    </xf>
    <xf numFmtId="0" fontId="20" fillId="0" borderId="0" xfId="59">
      <alignment/>
      <protection/>
    </xf>
    <xf numFmtId="0" fontId="0" fillId="0" borderId="21" xfId="59" applyFont="1" applyBorder="1">
      <alignment/>
      <protection/>
    </xf>
    <xf numFmtId="0" fontId="1" fillId="0" borderId="0" xfId="59" applyFont="1" applyAlignment="1">
      <alignment horizontal="center"/>
      <protection/>
    </xf>
    <xf numFmtId="0" fontId="1" fillId="24" borderId="22" xfId="59" applyFont="1" applyFill="1" applyBorder="1">
      <alignment/>
      <protection/>
    </xf>
    <xf numFmtId="0" fontId="19" fillId="0" borderId="0" xfId="53" applyAlignment="1">
      <alignment/>
    </xf>
    <xf numFmtId="0" fontId="0" fillId="0" borderId="0" xfId="58" applyFont="1">
      <alignment/>
      <protection/>
    </xf>
    <xf numFmtId="0" fontId="0" fillId="24" borderId="22" xfId="59" applyFont="1" applyFill="1" applyBorder="1">
      <alignment/>
      <protection/>
    </xf>
    <xf numFmtId="0" fontId="22" fillId="24" borderId="22" xfId="59" applyFont="1" applyFill="1" applyBorder="1">
      <alignment/>
      <protection/>
    </xf>
    <xf numFmtId="0" fontId="0" fillId="24" borderId="22" xfId="59" applyFont="1" applyFill="1" applyBorder="1" applyAlignment="1">
      <alignment horizontal="left" indent="2"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24" borderId="23" xfId="59" applyFont="1" applyFill="1" applyBorder="1" applyAlignment="1">
      <alignment horizontal="left" indent="2"/>
      <protection/>
    </xf>
    <xf numFmtId="0" fontId="20" fillId="0" borderId="0" xfId="60" applyAlignment="1">
      <alignment wrapText="1"/>
      <protection/>
    </xf>
    <xf numFmtId="0" fontId="20" fillId="0" borderId="0" xfId="60" applyAlignment="1">
      <alignment horizontal="centerContinuous" wrapText="1"/>
      <protection/>
    </xf>
    <xf numFmtId="0" fontId="20" fillId="0" borderId="0" xfId="60">
      <alignment/>
      <protection/>
    </xf>
    <xf numFmtId="0" fontId="20" fillId="0" borderId="24" xfId="60" applyBorder="1" applyAlignment="1">
      <alignment horizontal="center"/>
      <protection/>
    </xf>
    <xf numFmtId="0" fontId="20" fillId="0" borderId="24" xfId="60" applyBorder="1" applyAlignment="1">
      <alignment horizontal="center" textRotation="90"/>
      <protection/>
    </xf>
    <xf numFmtId="0" fontId="20" fillId="0" borderId="20" xfId="60" applyBorder="1" applyAlignment="1">
      <alignment wrapText="1"/>
      <protection/>
    </xf>
    <xf numFmtId="0" fontId="20" fillId="0" borderId="25" xfId="60" applyBorder="1" applyAlignment="1">
      <alignment wrapText="1"/>
      <protection/>
    </xf>
    <xf numFmtId="0" fontId="20" fillId="0" borderId="26" xfId="60" applyBorder="1" applyAlignment="1">
      <alignment wrapText="1"/>
      <protection/>
    </xf>
    <xf numFmtId="0" fontId="20" fillId="0" borderId="27" xfId="60" applyBorder="1" applyAlignment="1">
      <alignment wrapText="1"/>
      <protection/>
    </xf>
    <xf numFmtId="0" fontId="20" fillId="0" borderId="28" xfId="60" applyBorder="1" applyAlignment="1">
      <alignment wrapText="1"/>
      <protection/>
    </xf>
    <xf numFmtId="0" fontId="20" fillId="0" borderId="29" xfId="60" applyBorder="1" applyAlignment="1">
      <alignment wrapText="1"/>
      <protection/>
    </xf>
    <xf numFmtId="0" fontId="20" fillId="0" borderId="30" xfId="60" applyFont="1" applyBorder="1" applyAlignment="1">
      <alignment wrapText="1"/>
      <protection/>
    </xf>
    <xf numFmtId="0" fontId="20" fillId="0" borderId="20" xfId="60" applyFont="1" applyBorder="1" applyAlignment="1">
      <alignment wrapText="1"/>
      <protection/>
    </xf>
    <xf numFmtId="0" fontId="20" fillId="0" borderId="25" xfId="60" applyFont="1" applyBorder="1" applyAlignment="1">
      <alignment wrapText="1"/>
      <protection/>
    </xf>
    <xf numFmtId="0" fontId="19" fillId="24" borderId="22" xfId="53" applyFill="1" applyBorder="1" applyAlignment="1">
      <alignment horizontal="left" indent="2"/>
    </xf>
    <xf numFmtId="0" fontId="20" fillId="0" borderId="0" xfId="60" applyFont="1" applyAlignment="1">
      <alignment horizontal="centerContinuous" wrapText="1"/>
      <protection/>
    </xf>
    <xf numFmtId="0" fontId="20" fillId="0" borderId="25" xfId="60" applyFont="1" applyBorder="1" applyAlignment="1">
      <alignment horizontal="center" wrapText="1"/>
      <protection/>
    </xf>
    <xf numFmtId="0" fontId="1" fillId="0" borderId="0" xfId="58" applyFont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27" fillId="0" borderId="0" xfId="53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lueocean" xfId="58"/>
    <cellStyle name="Normal_cChart" xfId="59"/>
    <cellStyle name="Normal_Cmmatrix2" xfId="60"/>
    <cellStyle name="Normal_instructions" xfId="61"/>
    <cellStyle name="Normal_ISHIKAWA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2.xml" /><Relationship Id="rId22" Type="http://schemas.openxmlformats.org/officeDocument/2006/relationships/pivotCacheDefinition" Target="pivotCache/pivotCacheDefinition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Carton Manufacturing Defects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cdata!$B$1</c:f>
              <c:strCache>
                <c:ptCount val="1"/>
                <c:pt idx="0">
                  <c:v>Data1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12700">
                <a:solidFill>
                  <a:srgbClr val="000080"/>
                </a:solidFill>
              </a:ln>
            </c:spPr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cdata!$B$2:$B$47</c:f>
              <c:numCache>
                <c:ptCount val="46"/>
                <c:pt idx="0">
                  <c:v>13</c:v>
                </c:pt>
                <c:pt idx="1">
                  <c:v>8</c:v>
                </c:pt>
                <c:pt idx="2">
                  <c:v>18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13</c:v>
                </c:pt>
                <c:pt idx="12">
                  <c:v>9</c:v>
                </c:pt>
                <c:pt idx="13">
                  <c:v>17</c:v>
                </c:pt>
                <c:pt idx="14">
                  <c:v>2</c:v>
                </c:pt>
                <c:pt idx="15">
                  <c:v>11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17</c:v>
                </c:pt>
                <c:pt idx="20">
                  <c:v>3</c:v>
                </c:pt>
                <c:pt idx="21">
                  <c:v>8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8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8</c:v>
                </c:pt>
                <c:pt idx="30">
                  <c:v>21</c:v>
                </c:pt>
                <c:pt idx="31">
                  <c:v>5</c:v>
                </c:pt>
                <c:pt idx="32">
                  <c:v>13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7</c:v>
                </c:pt>
                <c:pt idx="39">
                  <c:v>13</c:v>
                </c:pt>
                <c:pt idx="40">
                  <c:v>5</c:v>
                </c:pt>
                <c:pt idx="41">
                  <c:v>8</c:v>
                </c:pt>
                <c:pt idx="42">
                  <c:v>13</c:v>
                </c:pt>
                <c:pt idx="43">
                  <c:v>10</c:v>
                </c:pt>
                <c:pt idx="44">
                  <c:v>3</c:v>
                </c:pt>
                <c:pt idx="45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cdata!$C$2:$C$47</c:f>
              <c:numCache>
                <c:ptCount val="46"/>
                <c:pt idx="0">
                  <c:v>17.279344520831923</c:v>
                </c:pt>
                <c:pt idx="1">
                  <c:v>17.279344520831923</c:v>
                </c:pt>
                <c:pt idx="2">
                  <c:v>17.279344520831923</c:v>
                </c:pt>
                <c:pt idx="3">
                  <c:v>17.279344520831923</c:v>
                </c:pt>
                <c:pt idx="4">
                  <c:v>17.279344520831923</c:v>
                </c:pt>
                <c:pt idx="5">
                  <c:v>17.279344520831923</c:v>
                </c:pt>
                <c:pt idx="6">
                  <c:v>17.279344520831923</c:v>
                </c:pt>
                <c:pt idx="7">
                  <c:v>17.279344520831923</c:v>
                </c:pt>
                <c:pt idx="8">
                  <c:v>17.279344520831923</c:v>
                </c:pt>
                <c:pt idx="9">
                  <c:v>17.279344520831923</c:v>
                </c:pt>
                <c:pt idx="10">
                  <c:v>17.279344520831923</c:v>
                </c:pt>
                <c:pt idx="11">
                  <c:v>17.279344520831923</c:v>
                </c:pt>
                <c:pt idx="12">
                  <c:v>17.279344520831923</c:v>
                </c:pt>
                <c:pt idx="13">
                  <c:v>17.279344520831923</c:v>
                </c:pt>
                <c:pt idx="14">
                  <c:v>17.279344520831923</c:v>
                </c:pt>
                <c:pt idx="15">
                  <c:v>17.279344520831923</c:v>
                </c:pt>
                <c:pt idx="16">
                  <c:v>17.279344520831923</c:v>
                </c:pt>
                <c:pt idx="17">
                  <c:v>17.279344520831923</c:v>
                </c:pt>
                <c:pt idx="18">
                  <c:v>17.279344520831923</c:v>
                </c:pt>
                <c:pt idx="19">
                  <c:v>17.279344520831923</c:v>
                </c:pt>
                <c:pt idx="20">
                  <c:v>17.279344520831923</c:v>
                </c:pt>
                <c:pt idx="21">
                  <c:v>17.279344520831923</c:v>
                </c:pt>
                <c:pt idx="22">
                  <c:v>17.279344520831923</c:v>
                </c:pt>
                <c:pt idx="23">
                  <c:v>17.279344520831923</c:v>
                </c:pt>
                <c:pt idx="24">
                  <c:v>17.279344520831923</c:v>
                </c:pt>
                <c:pt idx="25">
                  <c:v>17.279344520831923</c:v>
                </c:pt>
                <c:pt idx="26">
                  <c:v>17.279344520831923</c:v>
                </c:pt>
                <c:pt idx="27">
                  <c:v>17.279344520831923</c:v>
                </c:pt>
                <c:pt idx="28">
                  <c:v>17.279344520831923</c:v>
                </c:pt>
                <c:pt idx="29">
                  <c:v>17.279344520831923</c:v>
                </c:pt>
                <c:pt idx="30">
                  <c:v>17.279344520831923</c:v>
                </c:pt>
                <c:pt idx="31">
                  <c:v>17.279344520831923</c:v>
                </c:pt>
                <c:pt idx="32">
                  <c:v>17.279344520831923</c:v>
                </c:pt>
                <c:pt idx="33">
                  <c:v>17.279344520831923</c:v>
                </c:pt>
                <c:pt idx="34">
                  <c:v>17.279344520831923</c:v>
                </c:pt>
                <c:pt idx="35">
                  <c:v>17.279344520831923</c:v>
                </c:pt>
                <c:pt idx="36">
                  <c:v>17.279344520831923</c:v>
                </c:pt>
                <c:pt idx="37">
                  <c:v>17.279344520831923</c:v>
                </c:pt>
                <c:pt idx="38">
                  <c:v>17.279344520831923</c:v>
                </c:pt>
                <c:pt idx="39">
                  <c:v>17.279344520831923</c:v>
                </c:pt>
                <c:pt idx="40">
                  <c:v>17.279344520831923</c:v>
                </c:pt>
                <c:pt idx="41">
                  <c:v>17.279344520831923</c:v>
                </c:pt>
                <c:pt idx="42">
                  <c:v>17.279344520831923</c:v>
                </c:pt>
                <c:pt idx="43">
                  <c:v>17.279344520831923</c:v>
                </c:pt>
                <c:pt idx="44">
                  <c:v>17.279344520831923</c:v>
                </c:pt>
                <c:pt idx="45">
                  <c:v>17.279344520831923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cdata!$D$1</c:f>
              <c:strCache>
                <c:ptCount val="1"/>
                <c:pt idx="0">
                  <c:v> +2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cdata!$D$2:$D$47</c:f>
              <c:numCache>
                <c:ptCount val="46"/>
                <c:pt idx="0">
                  <c:v>14.360142724032876</c:v>
                </c:pt>
                <c:pt idx="1">
                  <c:v>14.360142724032876</c:v>
                </c:pt>
                <c:pt idx="2">
                  <c:v>14.360142724032876</c:v>
                </c:pt>
                <c:pt idx="3">
                  <c:v>14.360142724032876</c:v>
                </c:pt>
                <c:pt idx="4">
                  <c:v>14.360142724032876</c:v>
                </c:pt>
                <c:pt idx="5">
                  <c:v>14.360142724032876</c:v>
                </c:pt>
                <c:pt idx="6">
                  <c:v>14.360142724032876</c:v>
                </c:pt>
                <c:pt idx="7">
                  <c:v>14.360142724032876</c:v>
                </c:pt>
                <c:pt idx="8">
                  <c:v>14.360142724032876</c:v>
                </c:pt>
                <c:pt idx="9">
                  <c:v>14.360142724032876</c:v>
                </c:pt>
                <c:pt idx="10">
                  <c:v>14.360142724032876</c:v>
                </c:pt>
                <c:pt idx="11">
                  <c:v>14.360142724032876</c:v>
                </c:pt>
                <c:pt idx="12">
                  <c:v>14.360142724032876</c:v>
                </c:pt>
                <c:pt idx="13">
                  <c:v>14.360142724032876</c:v>
                </c:pt>
                <c:pt idx="14">
                  <c:v>14.360142724032876</c:v>
                </c:pt>
                <c:pt idx="15">
                  <c:v>14.360142724032876</c:v>
                </c:pt>
                <c:pt idx="16">
                  <c:v>14.360142724032876</c:v>
                </c:pt>
                <c:pt idx="17">
                  <c:v>14.360142724032876</c:v>
                </c:pt>
                <c:pt idx="18">
                  <c:v>14.360142724032876</c:v>
                </c:pt>
                <c:pt idx="19">
                  <c:v>14.360142724032876</c:v>
                </c:pt>
                <c:pt idx="20">
                  <c:v>14.360142724032876</c:v>
                </c:pt>
                <c:pt idx="21">
                  <c:v>14.360142724032876</c:v>
                </c:pt>
                <c:pt idx="22">
                  <c:v>14.360142724032876</c:v>
                </c:pt>
                <c:pt idx="23">
                  <c:v>14.360142724032876</c:v>
                </c:pt>
                <c:pt idx="24">
                  <c:v>14.360142724032876</c:v>
                </c:pt>
                <c:pt idx="25">
                  <c:v>14.360142724032876</c:v>
                </c:pt>
                <c:pt idx="26">
                  <c:v>14.360142724032876</c:v>
                </c:pt>
                <c:pt idx="27">
                  <c:v>14.360142724032876</c:v>
                </c:pt>
                <c:pt idx="28">
                  <c:v>14.360142724032876</c:v>
                </c:pt>
                <c:pt idx="29">
                  <c:v>14.360142724032876</c:v>
                </c:pt>
                <c:pt idx="30">
                  <c:v>14.360142724032876</c:v>
                </c:pt>
                <c:pt idx="31">
                  <c:v>14.360142724032876</c:v>
                </c:pt>
                <c:pt idx="32">
                  <c:v>14.360142724032876</c:v>
                </c:pt>
                <c:pt idx="33">
                  <c:v>14.360142724032876</c:v>
                </c:pt>
                <c:pt idx="34">
                  <c:v>14.360142724032876</c:v>
                </c:pt>
                <c:pt idx="35">
                  <c:v>14.360142724032876</c:v>
                </c:pt>
                <c:pt idx="36">
                  <c:v>14.360142724032876</c:v>
                </c:pt>
                <c:pt idx="37">
                  <c:v>14.360142724032876</c:v>
                </c:pt>
                <c:pt idx="38">
                  <c:v>14.360142724032876</c:v>
                </c:pt>
                <c:pt idx="39">
                  <c:v>14.360142724032876</c:v>
                </c:pt>
                <c:pt idx="40">
                  <c:v>14.360142724032876</c:v>
                </c:pt>
                <c:pt idx="41">
                  <c:v>14.360142724032876</c:v>
                </c:pt>
                <c:pt idx="42">
                  <c:v>14.360142724032876</c:v>
                </c:pt>
                <c:pt idx="43">
                  <c:v>14.360142724032876</c:v>
                </c:pt>
                <c:pt idx="44">
                  <c:v>14.360142724032876</c:v>
                </c:pt>
                <c:pt idx="45">
                  <c:v>14.360142724032876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cdata!$E$1</c:f>
              <c:strCache>
                <c:ptCount val="1"/>
                <c:pt idx="0">
                  <c:v> +1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cdata!$E$2:$E$47</c:f>
              <c:numCache>
                <c:ptCount val="46"/>
                <c:pt idx="0">
                  <c:v>11.44094092723383</c:v>
                </c:pt>
                <c:pt idx="1">
                  <c:v>11.44094092723383</c:v>
                </c:pt>
                <c:pt idx="2">
                  <c:v>11.44094092723383</c:v>
                </c:pt>
                <c:pt idx="3">
                  <c:v>11.44094092723383</c:v>
                </c:pt>
                <c:pt idx="4">
                  <c:v>11.44094092723383</c:v>
                </c:pt>
                <c:pt idx="5">
                  <c:v>11.44094092723383</c:v>
                </c:pt>
                <c:pt idx="6">
                  <c:v>11.44094092723383</c:v>
                </c:pt>
                <c:pt idx="7">
                  <c:v>11.44094092723383</c:v>
                </c:pt>
                <c:pt idx="8">
                  <c:v>11.44094092723383</c:v>
                </c:pt>
                <c:pt idx="9">
                  <c:v>11.44094092723383</c:v>
                </c:pt>
                <c:pt idx="10">
                  <c:v>11.44094092723383</c:v>
                </c:pt>
                <c:pt idx="11">
                  <c:v>11.44094092723383</c:v>
                </c:pt>
                <c:pt idx="12">
                  <c:v>11.44094092723383</c:v>
                </c:pt>
                <c:pt idx="13">
                  <c:v>11.44094092723383</c:v>
                </c:pt>
                <c:pt idx="14">
                  <c:v>11.44094092723383</c:v>
                </c:pt>
                <c:pt idx="15">
                  <c:v>11.44094092723383</c:v>
                </c:pt>
                <c:pt idx="16">
                  <c:v>11.44094092723383</c:v>
                </c:pt>
                <c:pt idx="17">
                  <c:v>11.44094092723383</c:v>
                </c:pt>
                <c:pt idx="18">
                  <c:v>11.44094092723383</c:v>
                </c:pt>
                <c:pt idx="19">
                  <c:v>11.44094092723383</c:v>
                </c:pt>
                <c:pt idx="20">
                  <c:v>11.44094092723383</c:v>
                </c:pt>
                <c:pt idx="21">
                  <c:v>11.44094092723383</c:v>
                </c:pt>
                <c:pt idx="22">
                  <c:v>11.44094092723383</c:v>
                </c:pt>
                <c:pt idx="23">
                  <c:v>11.44094092723383</c:v>
                </c:pt>
                <c:pt idx="24">
                  <c:v>11.44094092723383</c:v>
                </c:pt>
                <c:pt idx="25">
                  <c:v>11.44094092723383</c:v>
                </c:pt>
                <c:pt idx="26">
                  <c:v>11.44094092723383</c:v>
                </c:pt>
                <c:pt idx="27">
                  <c:v>11.44094092723383</c:v>
                </c:pt>
                <c:pt idx="28">
                  <c:v>11.44094092723383</c:v>
                </c:pt>
                <c:pt idx="29">
                  <c:v>11.44094092723383</c:v>
                </c:pt>
                <c:pt idx="30">
                  <c:v>11.44094092723383</c:v>
                </c:pt>
                <c:pt idx="31">
                  <c:v>11.44094092723383</c:v>
                </c:pt>
                <c:pt idx="32">
                  <c:v>11.44094092723383</c:v>
                </c:pt>
                <c:pt idx="33">
                  <c:v>11.44094092723383</c:v>
                </c:pt>
                <c:pt idx="34">
                  <c:v>11.44094092723383</c:v>
                </c:pt>
                <c:pt idx="35">
                  <c:v>11.44094092723383</c:v>
                </c:pt>
                <c:pt idx="36">
                  <c:v>11.44094092723383</c:v>
                </c:pt>
                <c:pt idx="37">
                  <c:v>11.44094092723383</c:v>
                </c:pt>
                <c:pt idx="38">
                  <c:v>11.44094092723383</c:v>
                </c:pt>
                <c:pt idx="39">
                  <c:v>11.44094092723383</c:v>
                </c:pt>
                <c:pt idx="40">
                  <c:v>11.44094092723383</c:v>
                </c:pt>
                <c:pt idx="41">
                  <c:v>11.44094092723383</c:v>
                </c:pt>
                <c:pt idx="42">
                  <c:v>11.44094092723383</c:v>
                </c:pt>
                <c:pt idx="43">
                  <c:v>11.44094092723383</c:v>
                </c:pt>
                <c:pt idx="44">
                  <c:v>11.44094092723383</c:v>
                </c:pt>
                <c:pt idx="45">
                  <c:v>11.44094092723383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cdata!$F$1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cdata!$F$2:$F$47</c:f>
              <c:numCache>
                <c:ptCount val="46"/>
                <c:pt idx="0">
                  <c:v>8.521739130434783</c:v>
                </c:pt>
                <c:pt idx="1">
                  <c:v>8.521739130434783</c:v>
                </c:pt>
                <c:pt idx="2">
                  <c:v>8.521739130434783</c:v>
                </c:pt>
                <c:pt idx="3">
                  <c:v>8.521739130434783</c:v>
                </c:pt>
                <c:pt idx="4">
                  <c:v>8.521739130434783</c:v>
                </c:pt>
                <c:pt idx="5">
                  <c:v>8.521739130434783</c:v>
                </c:pt>
                <c:pt idx="6">
                  <c:v>8.521739130434783</c:v>
                </c:pt>
                <c:pt idx="7">
                  <c:v>8.521739130434783</c:v>
                </c:pt>
                <c:pt idx="8">
                  <c:v>8.521739130434783</c:v>
                </c:pt>
                <c:pt idx="9">
                  <c:v>8.521739130434783</c:v>
                </c:pt>
                <c:pt idx="10">
                  <c:v>8.521739130434783</c:v>
                </c:pt>
                <c:pt idx="11">
                  <c:v>8.521739130434783</c:v>
                </c:pt>
                <c:pt idx="12">
                  <c:v>8.521739130434783</c:v>
                </c:pt>
                <c:pt idx="13">
                  <c:v>8.521739130434783</c:v>
                </c:pt>
                <c:pt idx="14">
                  <c:v>8.521739130434783</c:v>
                </c:pt>
                <c:pt idx="15">
                  <c:v>8.521739130434783</c:v>
                </c:pt>
                <c:pt idx="16">
                  <c:v>8.521739130434783</c:v>
                </c:pt>
                <c:pt idx="17">
                  <c:v>8.521739130434783</c:v>
                </c:pt>
                <c:pt idx="18">
                  <c:v>8.521739130434783</c:v>
                </c:pt>
                <c:pt idx="19">
                  <c:v>8.521739130434783</c:v>
                </c:pt>
                <c:pt idx="20">
                  <c:v>8.521739130434783</c:v>
                </c:pt>
                <c:pt idx="21">
                  <c:v>8.521739130434783</c:v>
                </c:pt>
                <c:pt idx="22">
                  <c:v>8.521739130434783</c:v>
                </c:pt>
                <c:pt idx="23">
                  <c:v>8.521739130434783</c:v>
                </c:pt>
                <c:pt idx="24">
                  <c:v>8.521739130434783</c:v>
                </c:pt>
                <c:pt idx="25">
                  <c:v>8.521739130434783</c:v>
                </c:pt>
                <c:pt idx="26">
                  <c:v>8.521739130434783</c:v>
                </c:pt>
                <c:pt idx="27">
                  <c:v>8.521739130434783</c:v>
                </c:pt>
                <c:pt idx="28">
                  <c:v>8.521739130434783</c:v>
                </c:pt>
                <c:pt idx="29">
                  <c:v>8.521739130434783</c:v>
                </c:pt>
                <c:pt idx="30">
                  <c:v>8.521739130434783</c:v>
                </c:pt>
                <c:pt idx="31">
                  <c:v>8.521739130434783</c:v>
                </c:pt>
                <c:pt idx="32">
                  <c:v>8.521739130434783</c:v>
                </c:pt>
                <c:pt idx="33">
                  <c:v>8.521739130434783</c:v>
                </c:pt>
                <c:pt idx="34">
                  <c:v>8.521739130434783</c:v>
                </c:pt>
                <c:pt idx="35">
                  <c:v>8.521739130434783</c:v>
                </c:pt>
                <c:pt idx="36">
                  <c:v>8.521739130434783</c:v>
                </c:pt>
                <c:pt idx="37">
                  <c:v>8.521739130434783</c:v>
                </c:pt>
                <c:pt idx="38">
                  <c:v>8.521739130434783</c:v>
                </c:pt>
                <c:pt idx="39">
                  <c:v>8.521739130434783</c:v>
                </c:pt>
                <c:pt idx="40">
                  <c:v>8.521739130434783</c:v>
                </c:pt>
                <c:pt idx="41">
                  <c:v>8.521739130434783</c:v>
                </c:pt>
                <c:pt idx="42">
                  <c:v>8.521739130434783</c:v>
                </c:pt>
                <c:pt idx="43">
                  <c:v>8.521739130434783</c:v>
                </c:pt>
                <c:pt idx="44">
                  <c:v>8.521739130434783</c:v>
                </c:pt>
                <c:pt idx="45">
                  <c:v>8.521739130434783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cdata!$G$1</c:f>
              <c:strCache>
                <c:ptCount val="1"/>
                <c:pt idx="0">
                  <c:v> -1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cdata!$G$2:$G$47</c:f>
              <c:numCache>
                <c:ptCount val="46"/>
                <c:pt idx="0">
                  <c:v>5.602537333635736</c:v>
                </c:pt>
                <c:pt idx="1">
                  <c:v>5.602537333635736</c:v>
                </c:pt>
                <c:pt idx="2">
                  <c:v>5.602537333635736</c:v>
                </c:pt>
                <c:pt idx="3">
                  <c:v>5.602537333635736</c:v>
                </c:pt>
                <c:pt idx="4">
                  <c:v>5.602537333635736</c:v>
                </c:pt>
                <c:pt idx="5">
                  <c:v>5.602537333635736</c:v>
                </c:pt>
                <c:pt idx="6">
                  <c:v>5.602537333635736</c:v>
                </c:pt>
                <c:pt idx="7">
                  <c:v>5.602537333635736</c:v>
                </c:pt>
                <c:pt idx="8">
                  <c:v>5.602537333635736</c:v>
                </c:pt>
                <c:pt idx="9">
                  <c:v>5.602537333635736</c:v>
                </c:pt>
                <c:pt idx="10">
                  <c:v>5.602537333635736</c:v>
                </c:pt>
                <c:pt idx="11">
                  <c:v>5.602537333635736</c:v>
                </c:pt>
                <c:pt idx="12">
                  <c:v>5.602537333635736</c:v>
                </c:pt>
                <c:pt idx="13">
                  <c:v>5.602537333635736</c:v>
                </c:pt>
                <c:pt idx="14">
                  <c:v>5.602537333635736</c:v>
                </c:pt>
                <c:pt idx="15">
                  <c:v>5.602537333635736</c:v>
                </c:pt>
                <c:pt idx="16">
                  <c:v>5.602537333635736</c:v>
                </c:pt>
                <c:pt idx="17">
                  <c:v>5.602537333635736</c:v>
                </c:pt>
                <c:pt idx="18">
                  <c:v>5.602537333635736</c:v>
                </c:pt>
                <c:pt idx="19">
                  <c:v>5.602537333635736</c:v>
                </c:pt>
                <c:pt idx="20">
                  <c:v>5.602537333635736</c:v>
                </c:pt>
                <c:pt idx="21">
                  <c:v>5.602537333635736</c:v>
                </c:pt>
                <c:pt idx="22">
                  <c:v>5.602537333635736</c:v>
                </c:pt>
                <c:pt idx="23">
                  <c:v>5.602537333635736</c:v>
                </c:pt>
                <c:pt idx="24">
                  <c:v>5.602537333635736</c:v>
                </c:pt>
                <c:pt idx="25">
                  <c:v>5.602537333635736</c:v>
                </c:pt>
                <c:pt idx="26">
                  <c:v>5.602537333635736</c:v>
                </c:pt>
                <c:pt idx="27">
                  <c:v>5.602537333635736</c:v>
                </c:pt>
                <c:pt idx="28">
                  <c:v>5.602537333635736</c:v>
                </c:pt>
                <c:pt idx="29">
                  <c:v>5.602537333635736</c:v>
                </c:pt>
                <c:pt idx="30">
                  <c:v>5.602537333635736</c:v>
                </c:pt>
                <c:pt idx="31">
                  <c:v>5.602537333635736</c:v>
                </c:pt>
                <c:pt idx="32">
                  <c:v>5.602537333635736</c:v>
                </c:pt>
                <c:pt idx="33">
                  <c:v>5.602537333635736</c:v>
                </c:pt>
                <c:pt idx="34">
                  <c:v>5.602537333635736</c:v>
                </c:pt>
                <c:pt idx="35">
                  <c:v>5.602537333635736</c:v>
                </c:pt>
                <c:pt idx="36">
                  <c:v>5.602537333635736</c:v>
                </c:pt>
                <c:pt idx="37">
                  <c:v>5.602537333635736</c:v>
                </c:pt>
                <c:pt idx="38">
                  <c:v>5.602537333635736</c:v>
                </c:pt>
                <c:pt idx="39">
                  <c:v>5.602537333635736</c:v>
                </c:pt>
                <c:pt idx="40">
                  <c:v>5.602537333635736</c:v>
                </c:pt>
                <c:pt idx="41">
                  <c:v>5.602537333635736</c:v>
                </c:pt>
                <c:pt idx="42">
                  <c:v>5.602537333635736</c:v>
                </c:pt>
                <c:pt idx="43">
                  <c:v>5.602537333635736</c:v>
                </c:pt>
                <c:pt idx="44">
                  <c:v>5.602537333635736</c:v>
                </c:pt>
                <c:pt idx="45">
                  <c:v>5.602537333635736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cdata!$H$1</c:f>
              <c:strCache>
                <c:ptCount val="1"/>
                <c:pt idx="0">
                  <c:v> -2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cdata!$H$2:$H$47</c:f>
              <c:numCache>
                <c:ptCount val="46"/>
                <c:pt idx="0">
                  <c:v>2.6833355368366894</c:v>
                </c:pt>
                <c:pt idx="1">
                  <c:v>2.6833355368366894</c:v>
                </c:pt>
                <c:pt idx="2">
                  <c:v>2.6833355368366894</c:v>
                </c:pt>
                <c:pt idx="3">
                  <c:v>2.6833355368366894</c:v>
                </c:pt>
                <c:pt idx="4">
                  <c:v>2.6833355368366894</c:v>
                </c:pt>
                <c:pt idx="5">
                  <c:v>2.6833355368366894</c:v>
                </c:pt>
                <c:pt idx="6">
                  <c:v>2.6833355368366894</c:v>
                </c:pt>
                <c:pt idx="7">
                  <c:v>2.6833355368366894</c:v>
                </c:pt>
                <c:pt idx="8">
                  <c:v>2.6833355368366894</c:v>
                </c:pt>
                <c:pt idx="9">
                  <c:v>2.6833355368366894</c:v>
                </c:pt>
                <c:pt idx="10">
                  <c:v>2.6833355368366894</c:v>
                </c:pt>
                <c:pt idx="11">
                  <c:v>2.6833355368366894</c:v>
                </c:pt>
                <c:pt idx="12">
                  <c:v>2.6833355368366894</c:v>
                </c:pt>
                <c:pt idx="13">
                  <c:v>2.6833355368366894</c:v>
                </c:pt>
                <c:pt idx="14">
                  <c:v>2.6833355368366894</c:v>
                </c:pt>
                <c:pt idx="15">
                  <c:v>2.6833355368366894</c:v>
                </c:pt>
                <c:pt idx="16">
                  <c:v>2.6833355368366894</c:v>
                </c:pt>
                <c:pt idx="17">
                  <c:v>2.6833355368366894</c:v>
                </c:pt>
                <c:pt idx="18">
                  <c:v>2.6833355368366894</c:v>
                </c:pt>
                <c:pt idx="19">
                  <c:v>2.6833355368366894</c:v>
                </c:pt>
                <c:pt idx="20">
                  <c:v>2.6833355368366894</c:v>
                </c:pt>
                <c:pt idx="21">
                  <c:v>2.6833355368366894</c:v>
                </c:pt>
                <c:pt idx="22">
                  <c:v>2.6833355368366894</c:v>
                </c:pt>
                <c:pt idx="23">
                  <c:v>2.6833355368366894</c:v>
                </c:pt>
                <c:pt idx="24">
                  <c:v>2.6833355368366894</c:v>
                </c:pt>
                <c:pt idx="25">
                  <c:v>2.6833355368366894</c:v>
                </c:pt>
                <c:pt idx="26">
                  <c:v>2.6833355368366894</c:v>
                </c:pt>
                <c:pt idx="27">
                  <c:v>2.6833355368366894</c:v>
                </c:pt>
                <c:pt idx="28">
                  <c:v>2.6833355368366894</c:v>
                </c:pt>
                <c:pt idx="29">
                  <c:v>2.6833355368366894</c:v>
                </c:pt>
                <c:pt idx="30">
                  <c:v>2.6833355368366894</c:v>
                </c:pt>
                <c:pt idx="31">
                  <c:v>2.6833355368366894</c:v>
                </c:pt>
                <c:pt idx="32">
                  <c:v>2.6833355368366894</c:v>
                </c:pt>
                <c:pt idx="33">
                  <c:v>2.6833355368366894</c:v>
                </c:pt>
                <c:pt idx="34">
                  <c:v>2.6833355368366894</c:v>
                </c:pt>
                <c:pt idx="35">
                  <c:v>2.6833355368366894</c:v>
                </c:pt>
                <c:pt idx="36">
                  <c:v>2.6833355368366894</c:v>
                </c:pt>
                <c:pt idx="37">
                  <c:v>2.6833355368366894</c:v>
                </c:pt>
                <c:pt idx="38">
                  <c:v>2.6833355368366894</c:v>
                </c:pt>
                <c:pt idx="39">
                  <c:v>2.6833355368366894</c:v>
                </c:pt>
                <c:pt idx="40">
                  <c:v>2.6833355368366894</c:v>
                </c:pt>
                <c:pt idx="41">
                  <c:v>2.6833355368366894</c:v>
                </c:pt>
                <c:pt idx="42">
                  <c:v>2.6833355368366894</c:v>
                </c:pt>
                <c:pt idx="43">
                  <c:v>2.6833355368366894</c:v>
                </c:pt>
                <c:pt idx="44">
                  <c:v>2.6833355368366894</c:v>
                </c:pt>
                <c:pt idx="45">
                  <c:v>2.6833355368366894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cdata!$I$1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cdata!$A$2:$A$47</c:f>
              <c:strCache>
                <c:ptCount val="46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</c:strCache>
            </c:strRef>
          </c:cat>
          <c:val>
            <c:numRef>
              <c:f>cdata!$I$2:$I$47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axId val="67092518"/>
        <c:axId val="66961751"/>
      </c:lineChart>
      <c:catAx>
        <c:axId val="670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1/2/2010 - 2/16/2010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61751"/>
        <c:crosses val="autoZero"/>
        <c:auto val="0"/>
        <c:lblOffset val="100"/>
        <c:noMultiLvlLbl val="0"/>
      </c:catAx>
      <c:valAx>
        <c:axId val="6696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925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1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075"/>
          <c:w val="0.9497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Paretos'!$A$2:$A$11</c:f>
              <c:strCache>
                <c:ptCount val="10"/>
                <c:pt idx="0">
                  <c:v>Bent/Damaged flaps</c:v>
                </c:pt>
                <c:pt idx="1">
                  <c:v>Carton will not open</c:v>
                </c:pt>
                <c:pt idx="2">
                  <c:v>Folded flaps</c:v>
                </c:pt>
                <c:pt idx="3">
                  <c:v>Off color</c:v>
                </c:pt>
                <c:pt idx="4">
                  <c:v>Fisheye</c:v>
                </c:pt>
                <c:pt idx="5">
                  <c:v>Poor ink adhesion</c:v>
                </c:pt>
                <c:pt idx="6">
                  <c:v>Damaged Pallet</c:v>
                </c:pt>
                <c:pt idx="7">
                  <c:v>Ink smears/streaks</c:v>
                </c:pt>
                <c:pt idx="8">
                  <c:v>Mislabeled</c:v>
                </c:pt>
                <c:pt idx="9">
                  <c:v>Other</c:v>
                </c:pt>
              </c:strCache>
            </c:strRef>
          </c:cat>
          <c:val>
            <c:numRef>
              <c:f>'Line 1-3 Paretos'!$B$2:$B$11</c:f>
              <c:numCache>
                <c:ptCount val="10"/>
                <c:pt idx="0">
                  <c:v>37</c:v>
                </c:pt>
                <c:pt idx="1">
                  <c:v>29</c:v>
                </c:pt>
                <c:pt idx="2">
                  <c:v>16</c:v>
                </c:pt>
                <c:pt idx="3">
                  <c:v>14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9">
                  <c:v>0</c:v>
                </c:pt>
              </c:numCache>
            </c:numRef>
          </c:val>
        </c:ser>
        <c:gapWidth val="0"/>
        <c:axId val="12559814"/>
        <c:axId val="4592946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Paretos'!$A$2:$A$11</c:f>
              <c:strCache>
                <c:ptCount val="10"/>
                <c:pt idx="0">
                  <c:v>Bent/Damaged flaps</c:v>
                </c:pt>
                <c:pt idx="1">
                  <c:v>Carton will not open</c:v>
                </c:pt>
                <c:pt idx="2">
                  <c:v>Folded flaps</c:v>
                </c:pt>
                <c:pt idx="3">
                  <c:v>Off color</c:v>
                </c:pt>
                <c:pt idx="4">
                  <c:v>Fisheye</c:v>
                </c:pt>
                <c:pt idx="5">
                  <c:v>Poor ink adhesion</c:v>
                </c:pt>
                <c:pt idx="6">
                  <c:v>Damaged Pallet</c:v>
                </c:pt>
                <c:pt idx="7">
                  <c:v>Ink smears/streaks</c:v>
                </c:pt>
                <c:pt idx="8">
                  <c:v>Mislabeled</c:v>
                </c:pt>
                <c:pt idx="9">
                  <c:v>Other</c:v>
                </c:pt>
              </c:strCache>
            </c:strRef>
          </c:cat>
          <c:val>
            <c:numRef>
              <c:f>'Line 1-3 Paretos'!$C$1:$C$11</c:f>
              <c:numCache>
                <c:ptCount val="11"/>
                <c:pt idx="0">
                  <c:v>0</c:v>
                </c:pt>
                <c:pt idx="1">
                  <c:v>0.3217391304347826</c:v>
                </c:pt>
                <c:pt idx="2">
                  <c:v>0.5739130434782609</c:v>
                </c:pt>
                <c:pt idx="3">
                  <c:v>0.7130434782608696</c:v>
                </c:pt>
                <c:pt idx="4">
                  <c:v>0.8347826086956521</c:v>
                </c:pt>
                <c:pt idx="5">
                  <c:v>0.9130434782608695</c:v>
                </c:pt>
                <c:pt idx="6">
                  <c:v>0.9739130434782608</c:v>
                </c:pt>
                <c:pt idx="7">
                  <c:v>0.9999999999999999</c:v>
                </c:pt>
                <c:pt idx="8">
                  <c:v>0.9999999999999999</c:v>
                </c:pt>
                <c:pt idx="9">
                  <c:v>0.9999999999999999</c:v>
                </c:pt>
                <c:pt idx="10">
                  <c:v>0.9999999999999999</c:v>
                </c:pt>
              </c:numCache>
            </c:numRef>
          </c:val>
          <c:smooth val="0"/>
        </c:ser>
        <c:axId val="10711984"/>
        <c:axId val="29298993"/>
      </c:line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29463"/>
        <c:crosses val="autoZero"/>
        <c:auto val="0"/>
        <c:lblOffset val="100"/>
        <c:noMultiLvlLbl val="0"/>
      </c:catAx>
      <c:valAx>
        <c:axId val="45929463"/>
        <c:scaling>
          <c:orientation val="minMax"/>
          <c:max val="1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59814"/>
        <c:crossesAt val="1"/>
        <c:crossBetween val="between"/>
        <c:dispUnits/>
      </c:valAx>
      <c:catAx>
        <c:axId val="10711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298993"/>
        <c:crosses val="max"/>
        <c:auto val="0"/>
        <c:lblOffset val="100"/>
        <c:noMultiLvlLbl val="0"/>
      </c:catAx>
      <c:valAx>
        <c:axId val="2929899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0711984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2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075"/>
          <c:w val="0.9497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Paretos'!$E$2:$E$11</c:f>
              <c:strCache>
                <c:ptCount val="10"/>
                <c:pt idx="0">
                  <c:v>Bent/Damaged flaps</c:v>
                </c:pt>
                <c:pt idx="1">
                  <c:v>Carton will not open</c:v>
                </c:pt>
                <c:pt idx="2">
                  <c:v>Poor ink adhesion</c:v>
                </c:pt>
                <c:pt idx="3">
                  <c:v>Folded flaps</c:v>
                </c:pt>
                <c:pt idx="4">
                  <c:v>Ink smears/streaks</c:v>
                </c:pt>
                <c:pt idx="5">
                  <c:v>Off color</c:v>
                </c:pt>
                <c:pt idx="6">
                  <c:v>Undercount</c:v>
                </c:pt>
                <c:pt idx="7">
                  <c:v>Damaged Pallet</c:v>
                </c:pt>
                <c:pt idx="8">
                  <c:v>Fisheye</c:v>
                </c:pt>
                <c:pt idx="9">
                  <c:v>Other</c:v>
                </c:pt>
              </c:strCache>
            </c:strRef>
          </c:cat>
          <c:val>
            <c:numRef>
              <c:f>'Line 1-3 Paretos'!$F$2:$F$11</c:f>
              <c:numCache>
                <c:ptCount val="10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9">
                  <c:v>0</c:v>
                </c:pt>
              </c:numCache>
            </c:numRef>
          </c:val>
        </c:ser>
        <c:gapWidth val="0"/>
        <c:axId val="62364346"/>
        <c:axId val="2440820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Paretos'!$E$2:$E$11</c:f>
              <c:strCache>
                <c:ptCount val="10"/>
                <c:pt idx="0">
                  <c:v>Bent/Damaged flaps</c:v>
                </c:pt>
                <c:pt idx="1">
                  <c:v>Carton will not open</c:v>
                </c:pt>
                <c:pt idx="2">
                  <c:v>Poor ink adhesion</c:v>
                </c:pt>
                <c:pt idx="3">
                  <c:v>Folded flaps</c:v>
                </c:pt>
                <c:pt idx="4">
                  <c:v>Ink smears/streaks</c:v>
                </c:pt>
                <c:pt idx="5">
                  <c:v>Off color</c:v>
                </c:pt>
                <c:pt idx="6">
                  <c:v>Undercount</c:v>
                </c:pt>
                <c:pt idx="7">
                  <c:v>Damaged Pallet</c:v>
                </c:pt>
                <c:pt idx="8">
                  <c:v>Fisheye</c:v>
                </c:pt>
                <c:pt idx="9">
                  <c:v>Other</c:v>
                </c:pt>
              </c:strCache>
            </c:strRef>
          </c:cat>
          <c:val>
            <c:numRef>
              <c:f>'Line 1-3 Paretos'!$G$1:$G$11</c:f>
              <c:numCache>
                <c:ptCount val="11"/>
                <c:pt idx="0">
                  <c:v>0</c:v>
                </c:pt>
                <c:pt idx="1">
                  <c:v>0.34328358208955223</c:v>
                </c:pt>
                <c:pt idx="2">
                  <c:v>0.6119402985074627</c:v>
                </c:pt>
                <c:pt idx="3">
                  <c:v>0.7313432835820896</c:v>
                </c:pt>
                <c:pt idx="4">
                  <c:v>0.8208955223880597</c:v>
                </c:pt>
                <c:pt idx="5">
                  <c:v>0.8955223880597015</c:v>
                </c:pt>
                <c:pt idx="6">
                  <c:v>0.9701492537313433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axId val="18347236"/>
        <c:axId val="30907397"/>
      </c:line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08203"/>
        <c:crosses val="autoZero"/>
        <c:auto val="0"/>
        <c:lblOffset val="100"/>
        <c:noMultiLvlLbl val="0"/>
      </c:catAx>
      <c:valAx>
        <c:axId val="24408203"/>
        <c:scaling>
          <c:orientation val="minMax"/>
          <c:max val="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64346"/>
        <c:crossesAt val="1"/>
        <c:crossBetween val="between"/>
        <c:dispUnits/>
      </c:valAx>
      <c:catAx>
        <c:axId val="1834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907397"/>
        <c:crosses val="max"/>
        <c:auto val="0"/>
        <c:lblOffset val="100"/>
        <c:noMultiLvlLbl val="0"/>
      </c:catAx>
      <c:valAx>
        <c:axId val="3090739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8347236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3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"/>
          <c:w val="0.949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Paretos'!$I$2:$I$11</c:f>
              <c:strCache>
                <c:ptCount val="10"/>
                <c:pt idx="0">
                  <c:v>Folded flaps</c:v>
                </c:pt>
                <c:pt idx="1">
                  <c:v>Carton will not open</c:v>
                </c:pt>
                <c:pt idx="2">
                  <c:v>Bent/Damaged flaps</c:v>
                </c:pt>
                <c:pt idx="3">
                  <c:v>Ink smears/streaks</c:v>
                </c:pt>
                <c:pt idx="4">
                  <c:v>Poor ink adhesion</c:v>
                </c:pt>
                <c:pt idx="5">
                  <c:v>Oil spots</c:v>
                </c:pt>
                <c:pt idx="6">
                  <c:v>Off color</c:v>
                </c:pt>
                <c:pt idx="7">
                  <c:v>Missing color</c:v>
                </c:pt>
                <c:pt idx="8">
                  <c:v>Mislabeled</c:v>
                </c:pt>
                <c:pt idx="9">
                  <c:v>Other</c:v>
                </c:pt>
              </c:strCache>
            </c:strRef>
          </c:cat>
          <c:val>
            <c:numRef>
              <c:f>'Line 1-3 Paretos'!$J$2:$J$11</c:f>
              <c:numCache>
                <c:ptCount val="10"/>
                <c:pt idx="0">
                  <c:v>83</c:v>
                </c:pt>
                <c:pt idx="1">
                  <c:v>29</c:v>
                </c:pt>
                <c:pt idx="2">
                  <c:v>24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gapWidth val="0"/>
        <c:axId val="9731118"/>
        <c:axId val="2047119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Paretos'!$I$2:$I$11</c:f>
              <c:strCache>
                <c:ptCount val="10"/>
                <c:pt idx="0">
                  <c:v>Folded flaps</c:v>
                </c:pt>
                <c:pt idx="1">
                  <c:v>Carton will not open</c:v>
                </c:pt>
                <c:pt idx="2">
                  <c:v>Bent/Damaged flaps</c:v>
                </c:pt>
                <c:pt idx="3">
                  <c:v>Ink smears/streaks</c:v>
                </c:pt>
                <c:pt idx="4">
                  <c:v>Poor ink adhesion</c:v>
                </c:pt>
                <c:pt idx="5">
                  <c:v>Oil spots</c:v>
                </c:pt>
                <c:pt idx="6">
                  <c:v>Off color</c:v>
                </c:pt>
                <c:pt idx="7">
                  <c:v>Missing color</c:v>
                </c:pt>
                <c:pt idx="8">
                  <c:v>Mislabeled</c:v>
                </c:pt>
                <c:pt idx="9">
                  <c:v>Other</c:v>
                </c:pt>
              </c:strCache>
            </c:strRef>
          </c:cat>
          <c:val>
            <c:numRef>
              <c:f>'Line 1-3 Paretos'!$K$1:$K$11</c:f>
              <c:numCache>
                <c:ptCount val="11"/>
                <c:pt idx="0">
                  <c:v>0</c:v>
                </c:pt>
                <c:pt idx="1">
                  <c:v>0.3952380952380952</c:v>
                </c:pt>
                <c:pt idx="2">
                  <c:v>0.5333333333333333</c:v>
                </c:pt>
                <c:pt idx="3">
                  <c:v>0.6476190476190476</c:v>
                </c:pt>
                <c:pt idx="4">
                  <c:v>0.7380952380952381</c:v>
                </c:pt>
                <c:pt idx="5">
                  <c:v>0.8238095238095239</c:v>
                </c:pt>
                <c:pt idx="6">
                  <c:v>0.8904761904761905</c:v>
                </c:pt>
                <c:pt idx="7">
                  <c:v>0.9476190476190477</c:v>
                </c:pt>
                <c:pt idx="8">
                  <c:v>0.9857142857142858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axId val="50023064"/>
        <c:axId val="47554393"/>
      </c:lineChart>
      <c:catAx>
        <c:axId val="9731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71199"/>
        <c:crosses val="autoZero"/>
        <c:auto val="0"/>
        <c:lblOffset val="100"/>
        <c:noMultiLvlLbl val="0"/>
      </c:catAx>
      <c:valAx>
        <c:axId val="20471199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31118"/>
        <c:crossesAt val="1"/>
        <c:crossBetween val="between"/>
        <c:dispUnits/>
      </c:valAx>
      <c:catAx>
        <c:axId val="50023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554393"/>
        <c:crosses val="max"/>
        <c:auto val="0"/>
        <c:lblOffset val="100"/>
        <c:noMultiLvlLbl val="0"/>
      </c:catAx>
      <c:valAx>
        <c:axId val="4755439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50023064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Defects after Improvement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cdata15!$B$1</c:f>
              <c:strCache>
                <c:ptCount val="1"/>
                <c:pt idx="0">
                  <c:v>Data1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12700">
                <a:solidFill>
                  <a:srgbClr val="000080"/>
                </a:solidFill>
              </a:ln>
            </c:spPr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cdata15!$B$2:$B$93</c:f>
              <c:numCache>
                <c:ptCount val="92"/>
                <c:pt idx="0">
                  <c:v>13</c:v>
                </c:pt>
                <c:pt idx="1">
                  <c:v>8</c:v>
                </c:pt>
                <c:pt idx="2">
                  <c:v>18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13</c:v>
                </c:pt>
                <c:pt idx="12">
                  <c:v>9</c:v>
                </c:pt>
                <c:pt idx="13">
                  <c:v>17</c:v>
                </c:pt>
                <c:pt idx="14">
                  <c:v>2</c:v>
                </c:pt>
                <c:pt idx="15">
                  <c:v>11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17</c:v>
                </c:pt>
                <c:pt idx="20">
                  <c:v>3</c:v>
                </c:pt>
                <c:pt idx="21">
                  <c:v>8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8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8</c:v>
                </c:pt>
                <c:pt idx="30">
                  <c:v>21</c:v>
                </c:pt>
                <c:pt idx="31">
                  <c:v>5</c:v>
                </c:pt>
                <c:pt idx="32">
                  <c:v>13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7</c:v>
                </c:pt>
                <c:pt idx="39">
                  <c:v>13</c:v>
                </c:pt>
                <c:pt idx="40">
                  <c:v>5</c:v>
                </c:pt>
                <c:pt idx="41">
                  <c:v>8</c:v>
                </c:pt>
                <c:pt idx="42">
                  <c:v>13</c:v>
                </c:pt>
                <c:pt idx="43">
                  <c:v>10</c:v>
                </c:pt>
                <c:pt idx="44">
                  <c:v>3</c:v>
                </c:pt>
                <c:pt idx="45">
                  <c:v>15</c:v>
                </c:pt>
                <c:pt idx="46">
                  <c:v>3</c:v>
                </c:pt>
                <c:pt idx="47">
                  <c:v>5</c:v>
                </c:pt>
                <c:pt idx="48">
                  <c:v>9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  <c:pt idx="52">
                  <c:v>2</c:v>
                </c:pt>
                <c:pt idx="53">
                  <c:v>6</c:v>
                </c:pt>
                <c:pt idx="54">
                  <c:v>3</c:v>
                </c:pt>
                <c:pt idx="55">
                  <c:v>5</c:v>
                </c:pt>
                <c:pt idx="56">
                  <c:v>4</c:v>
                </c:pt>
                <c:pt idx="57">
                  <c:v>8</c:v>
                </c:pt>
                <c:pt idx="58">
                  <c:v>3</c:v>
                </c:pt>
                <c:pt idx="59">
                  <c:v>6</c:v>
                </c:pt>
                <c:pt idx="60">
                  <c:v>2</c:v>
                </c:pt>
                <c:pt idx="61">
                  <c:v>8</c:v>
                </c:pt>
                <c:pt idx="62">
                  <c:v>8</c:v>
                </c:pt>
                <c:pt idx="63">
                  <c:v>2</c:v>
                </c:pt>
                <c:pt idx="64">
                  <c:v>5</c:v>
                </c:pt>
                <c:pt idx="65">
                  <c:v>11</c:v>
                </c:pt>
                <c:pt idx="66">
                  <c:v>3</c:v>
                </c:pt>
                <c:pt idx="67">
                  <c:v>6</c:v>
                </c:pt>
                <c:pt idx="68">
                  <c:v>4</c:v>
                </c:pt>
                <c:pt idx="69">
                  <c:v>10</c:v>
                </c:pt>
                <c:pt idx="70">
                  <c:v>3</c:v>
                </c:pt>
                <c:pt idx="71">
                  <c:v>6</c:v>
                </c:pt>
                <c:pt idx="72">
                  <c:v>7</c:v>
                </c:pt>
                <c:pt idx="73">
                  <c:v>4</c:v>
                </c:pt>
                <c:pt idx="74">
                  <c:v>3</c:v>
                </c:pt>
                <c:pt idx="75">
                  <c:v>5</c:v>
                </c:pt>
                <c:pt idx="76">
                  <c:v>12</c:v>
                </c:pt>
                <c:pt idx="77">
                  <c:v>4</c:v>
                </c:pt>
                <c:pt idx="78">
                  <c:v>10</c:v>
                </c:pt>
                <c:pt idx="79">
                  <c:v>5</c:v>
                </c:pt>
                <c:pt idx="80">
                  <c:v>3</c:v>
                </c:pt>
                <c:pt idx="81">
                  <c:v>5</c:v>
                </c:pt>
                <c:pt idx="82">
                  <c:v>2</c:v>
                </c:pt>
                <c:pt idx="83">
                  <c:v>5</c:v>
                </c:pt>
                <c:pt idx="84">
                  <c:v>5</c:v>
                </c:pt>
                <c:pt idx="85">
                  <c:v>10</c:v>
                </c:pt>
                <c:pt idx="86">
                  <c:v>4</c:v>
                </c:pt>
                <c:pt idx="87">
                  <c:v>4</c:v>
                </c:pt>
                <c:pt idx="88">
                  <c:v>10</c:v>
                </c:pt>
                <c:pt idx="89">
                  <c:v>7</c:v>
                </c:pt>
                <c:pt idx="90">
                  <c:v>1</c:v>
                </c:pt>
                <c:pt idx="9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cdata15!$C$1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cdata15!$C$2:$C$93</c:f>
              <c:numCache>
                <c:ptCount val="92"/>
                <c:pt idx="0">
                  <c:v>17.279344520831923</c:v>
                </c:pt>
                <c:pt idx="1">
                  <c:v>17.279344520831923</c:v>
                </c:pt>
                <c:pt idx="2">
                  <c:v>17.279344520831923</c:v>
                </c:pt>
                <c:pt idx="3">
                  <c:v>17.279344520831923</c:v>
                </c:pt>
                <c:pt idx="4">
                  <c:v>17.279344520831923</c:v>
                </c:pt>
                <c:pt idx="5">
                  <c:v>17.279344520831923</c:v>
                </c:pt>
                <c:pt idx="6">
                  <c:v>17.279344520831923</c:v>
                </c:pt>
                <c:pt idx="7">
                  <c:v>17.279344520831923</c:v>
                </c:pt>
                <c:pt idx="8">
                  <c:v>17.279344520831923</c:v>
                </c:pt>
                <c:pt idx="9">
                  <c:v>17.279344520831923</c:v>
                </c:pt>
                <c:pt idx="10">
                  <c:v>17.279344520831923</c:v>
                </c:pt>
                <c:pt idx="11">
                  <c:v>17.279344520831923</c:v>
                </c:pt>
                <c:pt idx="12">
                  <c:v>17.279344520831923</c:v>
                </c:pt>
                <c:pt idx="13">
                  <c:v>17.279344520831923</c:v>
                </c:pt>
                <c:pt idx="14">
                  <c:v>17.279344520831923</c:v>
                </c:pt>
                <c:pt idx="15">
                  <c:v>17.279344520831923</c:v>
                </c:pt>
                <c:pt idx="16">
                  <c:v>17.279344520831923</c:v>
                </c:pt>
                <c:pt idx="17">
                  <c:v>17.279344520831923</c:v>
                </c:pt>
                <c:pt idx="18">
                  <c:v>17.279344520831923</c:v>
                </c:pt>
                <c:pt idx="19">
                  <c:v>17.279344520831923</c:v>
                </c:pt>
                <c:pt idx="20">
                  <c:v>17.279344520831923</c:v>
                </c:pt>
                <c:pt idx="21">
                  <c:v>17.279344520831923</c:v>
                </c:pt>
                <c:pt idx="22">
                  <c:v>17.279344520831923</c:v>
                </c:pt>
                <c:pt idx="23">
                  <c:v>17.279344520831923</c:v>
                </c:pt>
                <c:pt idx="24">
                  <c:v>17.279344520831923</c:v>
                </c:pt>
                <c:pt idx="25">
                  <c:v>17.279344520831923</c:v>
                </c:pt>
                <c:pt idx="26">
                  <c:v>17.279344520831923</c:v>
                </c:pt>
                <c:pt idx="27">
                  <c:v>17.279344520831923</c:v>
                </c:pt>
                <c:pt idx="28">
                  <c:v>17.279344520831923</c:v>
                </c:pt>
                <c:pt idx="29">
                  <c:v>17.279344520831923</c:v>
                </c:pt>
                <c:pt idx="30">
                  <c:v>17.279344520831923</c:v>
                </c:pt>
                <c:pt idx="31">
                  <c:v>17.279344520831923</c:v>
                </c:pt>
                <c:pt idx="32">
                  <c:v>17.279344520831923</c:v>
                </c:pt>
                <c:pt idx="33">
                  <c:v>17.279344520831923</c:v>
                </c:pt>
                <c:pt idx="34">
                  <c:v>17.279344520831923</c:v>
                </c:pt>
                <c:pt idx="35">
                  <c:v>17.279344520831923</c:v>
                </c:pt>
                <c:pt idx="36">
                  <c:v>17.279344520831923</c:v>
                </c:pt>
                <c:pt idx="37">
                  <c:v>17.279344520831923</c:v>
                </c:pt>
                <c:pt idx="38">
                  <c:v>17.279344520831923</c:v>
                </c:pt>
                <c:pt idx="39">
                  <c:v>17.279344520831923</c:v>
                </c:pt>
                <c:pt idx="40">
                  <c:v>17.279344520831923</c:v>
                </c:pt>
                <c:pt idx="41">
                  <c:v>17.279344520831923</c:v>
                </c:pt>
                <c:pt idx="42">
                  <c:v>17.279344520831923</c:v>
                </c:pt>
                <c:pt idx="43">
                  <c:v>17.279344520831923</c:v>
                </c:pt>
                <c:pt idx="44">
                  <c:v>17.279344520831923</c:v>
                </c:pt>
                <c:pt idx="45">
                  <c:v>17.279344520831923</c:v>
                </c:pt>
                <c:pt idx="46">
                  <c:v>12.46428141338967</c:v>
                </c:pt>
                <c:pt idx="47">
                  <c:v>12.46428141338967</c:v>
                </c:pt>
                <c:pt idx="48">
                  <c:v>12.46428141338967</c:v>
                </c:pt>
                <c:pt idx="49">
                  <c:v>12.46428141338967</c:v>
                </c:pt>
                <c:pt idx="50">
                  <c:v>12.46428141338967</c:v>
                </c:pt>
                <c:pt idx="51">
                  <c:v>12.46428141338967</c:v>
                </c:pt>
                <c:pt idx="52">
                  <c:v>12.46428141338967</c:v>
                </c:pt>
                <c:pt idx="53">
                  <c:v>12.46428141338967</c:v>
                </c:pt>
                <c:pt idx="54">
                  <c:v>12.46428141338967</c:v>
                </c:pt>
                <c:pt idx="55">
                  <c:v>12.46428141338967</c:v>
                </c:pt>
                <c:pt idx="56">
                  <c:v>12.46428141338967</c:v>
                </c:pt>
                <c:pt idx="57">
                  <c:v>12.46428141338967</c:v>
                </c:pt>
                <c:pt idx="58">
                  <c:v>12.46428141338967</c:v>
                </c:pt>
                <c:pt idx="59">
                  <c:v>12.46428141338967</c:v>
                </c:pt>
                <c:pt idx="60">
                  <c:v>12.46428141338967</c:v>
                </c:pt>
                <c:pt idx="61">
                  <c:v>12.46428141338967</c:v>
                </c:pt>
                <c:pt idx="62">
                  <c:v>12.46428141338967</c:v>
                </c:pt>
                <c:pt idx="63">
                  <c:v>12.46428141338967</c:v>
                </c:pt>
                <c:pt idx="64">
                  <c:v>12.46428141338967</c:v>
                </c:pt>
                <c:pt idx="65">
                  <c:v>12.46428141338967</c:v>
                </c:pt>
                <c:pt idx="66">
                  <c:v>12.46428141338967</c:v>
                </c:pt>
                <c:pt idx="67">
                  <c:v>12.46428141338967</c:v>
                </c:pt>
                <c:pt idx="68">
                  <c:v>12.46428141338967</c:v>
                </c:pt>
                <c:pt idx="69">
                  <c:v>12.46428141338967</c:v>
                </c:pt>
                <c:pt idx="70">
                  <c:v>12.46428141338967</c:v>
                </c:pt>
                <c:pt idx="71">
                  <c:v>12.46428141338967</c:v>
                </c:pt>
                <c:pt idx="72">
                  <c:v>12.46428141338967</c:v>
                </c:pt>
                <c:pt idx="73">
                  <c:v>12.46428141338967</c:v>
                </c:pt>
                <c:pt idx="74">
                  <c:v>12.46428141338967</c:v>
                </c:pt>
                <c:pt idx="75">
                  <c:v>12.46428141338967</c:v>
                </c:pt>
                <c:pt idx="76">
                  <c:v>12.46428141338967</c:v>
                </c:pt>
                <c:pt idx="77">
                  <c:v>12.46428141338967</c:v>
                </c:pt>
                <c:pt idx="78">
                  <c:v>12.46428141338967</c:v>
                </c:pt>
                <c:pt idx="79">
                  <c:v>12.46428141338967</c:v>
                </c:pt>
                <c:pt idx="80">
                  <c:v>12.46428141338967</c:v>
                </c:pt>
                <c:pt idx="81">
                  <c:v>12.46428141338967</c:v>
                </c:pt>
                <c:pt idx="82">
                  <c:v>12.46428141338967</c:v>
                </c:pt>
                <c:pt idx="83">
                  <c:v>12.46428141338967</c:v>
                </c:pt>
                <c:pt idx="84">
                  <c:v>12.46428141338967</c:v>
                </c:pt>
                <c:pt idx="85">
                  <c:v>12.46428141338967</c:v>
                </c:pt>
                <c:pt idx="86">
                  <c:v>12.46428141338967</c:v>
                </c:pt>
                <c:pt idx="87">
                  <c:v>12.46428141338967</c:v>
                </c:pt>
                <c:pt idx="88">
                  <c:v>12.46428141338967</c:v>
                </c:pt>
                <c:pt idx="89">
                  <c:v>12.46428141338967</c:v>
                </c:pt>
                <c:pt idx="90">
                  <c:v>12.46428141338967</c:v>
                </c:pt>
                <c:pt idx="91">
                  <c:v>12.46428141338967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cdata15!$D$1</c:f>
              <c:strCache>
                <c:ptCount val="1"/>
                <c:pt idx="0">
                  <c:v> +2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cdata15!$D$2:$D$93</c:f>
              <c:numCache>
                <c:ptCount val="92"/>
                <c:pt idx="0">
                  <c:v>14.360142724032876</c:v>
                </c:pt>
                <c:pt idx="1">
                  <c:v>14.360142724032876</c:v>
                </c:pt>
                <c:pt idx="2">
                  <c:v>14.360142724032876</c:v>
                </c:pt>
                <c:pt idx="3">
                  <c:v>14.360142724032876</c:v>
                </c:pt>
                <c:pt idx="4">
                  <c:v>14.360142724032876</c:v>
                </c:pt>
                <c:pt idx="5">
                  <c:v>14.360142724032876</c:v>
                </c:pt>
                <c:pt idx="6">
                  <c:v>14.360142724032876</c:v>
                </c:pt>
                <c:pt idx="7">
                  <c:v>14.360142724032876</c:v>
                </c:pt>
                <c:pt idx="8">
                  <c:v>14.360142724032876</c:v>
                </c:pt>
                <c:pt idx="9">
                  <c:v>14.360142724032876</c:v>
                </c:pt>
                <c:pt idx="10">
                  <c:v>14.360142724032876</c:v>
                </c:pt>
                <c:pt idx="11">
                  <c:v>14.360142724032876</c:v>
                </c:pt>
                <c:pt idx="12">
                  <c:v>14.360142724032876</c:v>
                </c:pt>
                <c:pt idx="13">
                  <c:v>14.360142724032876</c:v>
                </c:pt>
                <c:pt idx="14">
                  <c:v>14.360142724032876</c:v>
                </c:pt>
                <c:pt idx="15">
                  <c:v>14.360142724032876</c:v>
                </c:pt>
                <c:pt idx="16">
                  <c:v>14.360142724032876</c:v>
                </c:pt>
                <c:pt idx="17">
                  <c:v>14.360142724032876</c:v>
                </c:pt>
                <c:pt idx="18">
                  <c:v>14.360142724032876</c:v>
                </c:pt>
                <c:pt idx="19">
                  <c:v>14.360142724032876</c:v>
                </c:pt>
                <c:pt idx="20">
                  <c:v>14.360142724032876</c:v>
                </c:pt>
                <c:pt idx="21">
                  <c:v>14.360142724032876</c:v>
                </c:pt>
                <c:pt idx="22">
                  <c:v>14.360142724032876</c:v>
                </c:pt>
                <c:pt idx="23">
                  <c:v>14.360142724032876</c:v>
                </c:pt>
                <c:pt idx="24">
                  <c:v>14.360142724032876</c:v>
                </c:pt>
                <c:pt idx="25">
                  <c:v>14.360142724032876</c:v>
                </c:pt>
                <c:pt idx="26">
                  <c:v>14.360142724032876</c:v>
                </c:pt>
                <c:pt idx="27">
                  <c:v>14.360142724032876</c:v>
                </c:pt>
                <c:pt idx="28">
                  <c:v>14.360142724032876</c:v>
                </c:pt>
                <c:pt idx="29">
                  <c:v>14.360142724032876</c:v>
                </c:pt>
                <c:pt idx="30">
                  <c:v>14.360142724032876</c:v>
                </c:pt>
                <c:pt idx="31">
                  <c:v>14.360142724032876</c:v>
                </c:pt>
                <c:pt idx="32">
                  <c:v>14.360142724032876</c:v>
                </c:pt>
                <c:pt idx="33">
                  <c:v>14.360142724032876</c:v>
                </c:pt>
                <c:pt idx="34">
                  <c:v>14.360142724032876</c:v>
                </c:pt>
                <c:pt idx="35">
                  <c:v>14.360142724032876</c:v>
                </c:pt>
                <c:pt idx="36">
                  <c:v>14.360142724032876</c:v>
                </c:pt>
                <c:pt idx="37">
                  <c:v>14.360142724032876</c:v>
                </c:pt>
                <c:pt idx="38">
                  <c:v>14.360142724032876</c:v>
                </c:pt>
                <c:pt idx="39">
                  <c:v>14.360142724032876</c:v>
                </c:pt>
                <c:pt idx="40">
                  <c:v>14.360142724032876</c:v>
                </c:pt>
                <c:pt idx="41">
                  <c:v>14.360142724032876</c:v>
                </c:pt>
                <c:pt idx="42">
                  <c:v>14.360142724032876</c:v>
                </c:pt>
                <c:pt idx="43">
                  <c:v>14.360142724032876</c:v>
                </c:pt>
                <c:pt idx="44">
                  <c:v>14.360142724032876</c:v>
                </c:pt>
                <c:pt idx="45">
                  <c:v>14.360142724032876</c:v>
                </c:pt>
                <c:pt idx="46">
                  <c:v>10.128361521969925</c:v>
                </c:pt>
                <c:pt idx="47">
                  <c:v>10.128361521969925</c:v>
                </c:pt>
                <c:pt idx="48">
                  <c:v>10.128361521969925</c:v>
                </c:pt>
                <c:pt idx="49">
                  <c:v>10.128361521969925</c:v>
                </c:pt>
                <c:pt idx="50">
                  <c:v>10.128361521969925</c:v>
                </c:pt>
                <c:pt idx="51">
                  <c:v>10.128361521969925</c:v>
                </c:pt>
                <c:pt idx="52">
                  <c:v>10.128361521969925</c:v>
                </c:pt>
                <c:pt idx="53">
                  <c:v>10.128361521969925</c:v>
                </c:pt>
                <c:pt idx="54">
                  <c:v>10.128361521969925</c:v>
                </c:pt>
                <c:pt idx="55">
                  <c:v>10.128361521969925</c:v>
                </c:pt>
                <c:pt idx="56">
                  <c:v>10.128361521969925</c:v>
                </c:pt>
                <c:pt idx="57">
                  <c:v>10.128361521969925</c:v>
                </c:pt>
                <c:pt idx="58">
                  <c:v>10.128361521969925</c:v>
                </c:pt>
                <c:pt idx="59">
                  <c:v>10.128361521969925</c:v>
                </c:pt>
                <c:pt idx="60">
                  <c:v>10.128361521969925</c:v>
                </c:pt>
                <c:pt idx="61">
                  <c:v>10.128361521969925</c:v>
                </c:pt>
                <c:pt idx="62">
                  <c:v>10.128361521969925</c:v>
                </c:pt>
                <c:pt idx="63">
                  <c:v>10.128361521969925</c:v>
                </c:pt>
                <c:pt idx="64">
                  <c:v>10.128361521969925</c:v>
                </c:pt>
                <c:pt idx="65">
                  <c:v>10.128361521969925</c:v>
                </c:pt>
                <c:pt idx="66">
                  <c:v>10.128361521969925</c:v>
                </c:pt>
                <c:pt idx="67">
                  <c:v>10.128361521969925</c:v>
                </c:pt>
                <c:pt idx="68">
                  <c:v>10.128361521969925</c:v>
                </c:pt>
                <c:pt idx="69">
                  <c:v>10.128361521969925</c:v>
                </c:pt>
                <c:pt idx="70">
                  <c:v>10.128361521969925</c:v>
                </c:pt>
                <c:pt idx="71">
                  <c:v>10.128361521969925</c:v>
                </c:pt>
                <c:pt idx="72">
                  <c:v>10.128361521969925</c:v>
                </c:pt>
                <c:pt idx="73">
                  <c:v>10.128361521969925</c:v>
                </c:pt>
                <c:pt idx="74">
                  <c:v>10.128361521969925</c:v>
                </c:pt>
                <c:pt idx="75">
                  <c:v>10.128361521969925</c:v>
                </c:pt>
                <c:pt idx="76">
                  <c:v>10.128361521969925</c:v>
                </c:pt>
                <c:pt idx="77">
                  <c:v>10.128361521969925</c:v>
                </c:pt>
                <c:pt idx="78">
                  <c:v>10.128361521969925</c:v>
                </c:pt>
                <c:pt idx="79">
                  <c:v>10.128361521969925</c:v>
                </c:pt>
                <c:pt idx="80">
                  <c:v>10.128361521969925</c:v>
                </c:pt>
                <c:pt idx="81">
                  <c:v>10.128361521969925</c:v>
                </c:pt>
                <c:pt idx="82">
                  <c:v>10.128361521969925</c:v>
                </c:pt>
                <c:pt idx="83">
                  <c:v>10.128361521969925</c:v>
                </c:pt>
                <c:pt idx="84">
                  <c:v>10.128361521969925</c:v>
                </c:pt>
                <c:pt idx="85">
                  <c:v>10.128361521969925</c:v>
                </c:pt>
                <c:pt idx="86">
                  <c:v>10.128361521969925</c:v>
                </c:pt>
                <c:pt idx="87">
                  <c:v>10.128361521969925</c:v>
                </c:pt>
                <c:pt idx="88">
                  <c:v>10.128361521969925</c:v>
                </c:pt>
                <c:pt idx="89">
                  <c:v>10.128361521969925</c:v>
                </c:pt>
                <c:pt idx="90">
                  <c:v>10.128361521969925</c:v>
                </c:pt>
                <c:pt idx="91">
                  <c:v>10.128361521969925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cdata15!$E$1</c:f>
              <c:strCache>
                <c:ptCount val="1"/>
                <c:pt idx="0">
                  <c:v> +1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cdata15!$E$2:$E$93</c:f>
              <c:numCache>
                <c:ptCount val="92"/>
                <c:pt idx="0">
                  <c:v>11.44094092723383</c:v>
                </c:pt>
                <c:pt idx="1">
                  <c:v>11.44094092723383</c:v>
                </c:pt>
                <c:pt idx="2">
                  <c:v>11.44094092723383</c:v>
                </c:pt>
                <c:pt idx="3">
                  <c:v>11.44094092723383</c:v>
                </c:pt>
                <c:pt idx="4">
                  <c:v>11.44094092723383</c:v>
                </c:pt>
                <c:pt idx="5">
                  <c:v>11.44094092723383</c:v>
                </c:pt>
                <c:pt idx="6">
                  <c:v>11.44094092723383</c:v>
                </c:pt>
                <c:pt idx="7">
                  <c:v>11.44094092723383</c:v>
                </c:pt>
                <c:pt idx="8">
                  <c:v>11.44094092723383</c:v>
                </c:pt>
                <c:pt idx="9">
                  <c:v>11.44094092723383</c:v>
                </c:pt>
                <c:pt idx="10">
                  <c:v>11.44094092723383</c:v>
                </c:pt>
                <c:pt idx="11">
                  <c:v>11.44094092723383</c:v>
                </c:pt>
                <c:pt idx="12">
                  <c:v>11.44094092723383</c:v>
                </c:pt>
                <c:pt idx="13">
                  <c:v>11.44094092723383</c:v>
                </c:pt>
                <c:pt idx="14">
                  <c:v>11.44094092723383</c:v>
                </c:pt>
                <c:pt idx="15">
                  <c:v>11.44094092723383</c:v>
                </c:pt>
                <c:pt idx="16">
                  <c:v>11.44094092723383</c:v>
                </c:pt>
                <c:pt idx="17">
                  <c:v>11.44094092723383</c:v>
                </c:pt>
                <c:pt idx="18">
                  <c:v>11.44094092723383</c:v>
                </c:pt>
                <c:pt idx="19">
                  <c:v>11.44094092723383</c:v>
                </c:pt>
                <c:pt idx="20">
                  <c:v>11.44094092723383</c:v>
                </c:pt>
                <c:pt idx="21">
                  <c:v>11.44094092723383</c:v>
                </c:pt>
                <c:pt idx="22">
                  <c:v>11.44094092723383</c:v>
                </c:pt>
                <c:pt idx="23">
                  <c:v>11.44094092723383</c:v>
                </c:pt>
                <c:pt idx="24">
                  <c:v>11.44094092723383</c:v>
                </c:pt>
                <c:pt idx="25">
                  <c:v>11.44094092723383</c:v>
                </c:pt>
                <c:pt idx="26">
                  <c:v>11.44094092723383</c:v>
                </c:pt>
                <c:pt idx="27">
                  <c:v>11.44094092723383</c:v>
                </c:pt>
                <c:pt idx="28">
                  <c:v>11.44094092723383</c:v>
                </c:pt>
                <c:pt idx="29">
                  <c:v>11.44094092723383</c:v>
                </c:pt>
                <c:pt idx="30">
                  <c:v>11.44094092723383</c:v>
                </c:pt>
                <c:pt idx="31">
                  <c:v>11.44094092723383</c:v>
                </c:pt>
                <c:pt idx="32">
                  <c:v>11.44094092723383</c:v>
                </c:pt>
                <c:pt idx="33">
                  <c:v>11.44094092723383</c:v>
                </c:pt>
                <c:pt idx="34">
                  <c:v>11.44094092723383</c:v>
                </c:pt>
                <c:pt idx="35">
                  <c:v>11.44094092723383</c:v>
                </c:pt>
                <c:pt idx="36">
                  <c:v>11.44094092723383</c:v>
                </c:pt>
                <c:pt idx="37">
                  <c:v>11.44094092723383</c:v>
                </c:pt>
                <c:pt idx="38">
                  <c:v>11.44094092723383</c:v>
                </c:pt>
                <c:pt idx="39">
                  <c:v>11.44094092723383</c:v>
                </c:pt>
                <c:pt idx="40">
                  <c:v>11.44094092723383</c:v>
                </c:pt>
                <c:pt idx="41">
                  <c:v>11.44094092723383</c:v>
                </c:pt>
                <c:pt idx="42">
                  <c:v>11.44094092723383</c:v>
                </c:pt>
                <c:pt idx="43">
                  <c:v>11.44094092723383</c:v>
                </c:pt>
                <c:pt idx="44">
                  <c:v>11.44094092723383</c:v>
                </c:pt>
                <c:pt idx="45">
                  <c:v>11.44094092723383</c:v>
                </c:pt>
                <c:pt idx="46">
                  <c:v>7.792441630550179</c:v>
                </c:pt>
                <c:pt idx="47">
                  <c:v>7.792441630550179</c:v>
                </c:pt>
                <c:pt idx="48">
                  <c:v>7.792441630550179</c:v>
                </c:pt>
                <c:pt idx="49">
                  <c:v>7.792441630550179</c:v>
                </c:pt>
                <c:pt idx="50">
                  <c:v>7.792441630550179</c:v>
                </c:pt>
                <c:pt idx="51">
                  <c:v>7.792441630550179</c:v>
                </c:pt>
                <c:pt idx="52">
                  <c:v>7.792441630550179</c:v>
                </c:pt>
                <c:pt idx="53">
                  <c:v>7.792441630550179</c:v>
                </c:pt>
                <c:pt idx="54">
                  <c:v>7.792441630550179</c:v>
                </c:pt>
                <c:pt idx="55">
                  <c:v>7.792441630550179</c:v>
                </c:pt>
                <c:pt idx="56">
                  <c:v>7.792441630550179</c:v>
                </c:pt>
                <c:pt idx="57">
                  <c:v>7.792441630550179</c:v>
                </c:pt>
                <c:pt idx="58">
                  <c:v>7.792441630550179</c:v>
                </c:pt>
                <c:pt idx="59">
                  <c:v>7.792441630550179</c:v>
                </c:pt>
                <c:pt idx="60">
                  <c:v>7.792441630550179</c:v>
                </c:pt>
                <c:pt idx="61">
                  <c:v>7.792441630550179</c:v>
                </c:pt>
                <c:pt idx="62">
                  <c:v>7.792441630550179</c:v>
                </c:pt>
                <c:pt idx="63">
                  <c:v>7.792441630550179</c:v>
                </c:pt>
                <c:pt idx="64">
                  <c:v>7.792441630550179</c:v>
                </c:pt>
                <c:pt idx="65">
                  <c:v>7.792441630550179</c:v>
                </c:pt>
                <c:pt idx="66">
                  <c:v>7.792441630550179</c:v>
                </c:pt>
                <c:pt idx="67">
                  <c:v>7.792441630550179</c:v>
                </c:pt>
                <c:pt idx="68">
                  <c:v>7.792441630550179</c:v>
                </c:pt>
                <c:pt idx="69">
                  <c:v>7.792441630550179</c:v>
                </c:pt>
                <c:pt idx="70">
                  <c:v>7.792441630550179</c:v>
                </c:pt>
                <c:pt idx="71">
                  <c:v>7.792441630550179</c:v>
                </c:pt>
                <c:pt idx="72">
                  <c:v>7.792441630550179</c:v>
                </c:pt>
                <c:pt idx="73">
                  <c:v>7.792441630550179</c:v>
                </c:pt>
                <c:pt idx="74">
                  <c:v>7.792441630550179</c:v>
                </c:pt>
                <c:pt idx="75">
                  <c:v>7.792441630550179</c:v>
                </c:pt>
                <c:pt idx="76">
                  <c:v>7.792441630550179</c:v>
                </c:pt>
                <c:pt idx="77">
                  <c:v>7.792441630550179</c:v>
                </c:pt>
                <c:pt idx="78">
                  <c:v>7.792441630550179</c:v>
                </c:pt>
                <c:pt idx="79">
                  <c:v>7.792441630550179</c:v>
                </c:pt>
                <c:pt idx="80">
                  <c:v>7.792441630550179</c:v>
                </c:pt>
                <c:pt idx="81">
                  <c:v>7.792441630550179</c:v>
                </c:pt>
                <c:pt idx="82">
                  <c:v>7.792441630550179</c:v>
                </c:pt>
                <c:pt idx="83">
                  <c:v>7.792441630550179</c:v>
                </c:pt>
                <c:pt idx="84">
                  <c:v>7.792441630550179</c:v>
                </c:pt>
                <c:pt idx="85">
                  <c:v>7.792441630550179</c:v>
                </c:pt>
                <c:pt idx="86">
                  <c:v>7.792441630550179</c:v>
                </c:pt>
                <c:pt idx="87">
                  <c:v>7.792441630550179</c:v>
                </c:pt>
                <c:pt idx="88">
                  <c:v>7.792441630550179</c:v>
                </c:pt>
                <c:pt idx="89">
                  <c:v>7.792441630550179</c:v>
                </c:pt>
                <c:pt idx="90">
                  <c:v>7.792441630550179</c:v>
                </c:pt>
                <c:pt idx="91">
                  <c:v>7.792441630550179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cdata15!$F$1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cdata15!$F$2:$F$93</c:f>
              <c:numCache>
                <c:ptCount val="92"/>
                <c:pt idx="0">
                  <c:v>8.521739130434783</c:v>
                </c:pt>
                <c:pt idx="1">
                  <c:v>8.521739130434783</c:v>
                </c:pt>
                <c:pt idx="2">
                  <c:v>8.521739130434783</c:v>
                </c:pt>
                <c:pt idx="3">
                  <c:v>8.521739130434783</c:v>
                </c:pt>
                <c:pt idx="4">
                  <c:v>8.521739130434783</c:v>
                </c:pt>
                <c:pt idx="5">
                  <c:v>8.521739130434783</c:v>
                </c:pt>
                <c:pt idx="6">
                  <c:v>8.521739130434783</c:v>
                </c:pt>
                <c:pt idx="7">
                  <c:v>8.521739130434783</c:v>
                </c:pt>
                <c:pt idx="8">
                  <c:v>8.521739130434783</c:v>
                </c:pt>
                <c:pt idx="9">
                  <c:v>8.521739130434783</c:v>
                </c:pt>
                <c:pt idx="10">
                  <c:v>8.521739130434783</c:v>
                </c:pt>
                <c:pt idx="11">
                  <c:v>8.521739130434783</c:v>
                </c:pt>
                <c:pt idx="12">
                  <c:v>8.521739130434783</c:v>
                </c:pt>
                <c:pt idx="13">
                  <c:v>8.521739130434783</c:v>
                </c:pt>
                <c:pt idx="14">
                  <c:v>8.521739130434783</c:v>
                </c:pt>
                <c:pt idx="15">
                  <c:v>8.521739130434783</c:v>
                </c:pt>
                <c:pt idx="16">
                  <c:v>8.521739130434783</c:v>
                </c:pt>
                <c:pt idx="17">
                  <c:v>8.521739130434783</c:v>
                </c:pt>
                <c:pt idx="18">
                  <c:v>8.521739130434783</c:v>
                </c:pt>
                <c:pt idx="19">
                  <c:v>8.521739130434783</c:v>
                </c:pt>
                <c:pt idx="20">
                  <c:v>8.521739130434783</c:v>
                </c:pt>
                <c:pt idx="21">
                  <c:v>8.521739130434783</c:v>
                </c:pt>
                <c:pt idx="22">
                  <c:v>8.521739130434783</c:v>
                </c:pt>
                <c:pt idx="23">
                  <c:v>8.521739130434783</c:v>
                </c:pt>
                <c:pt idx="24">
                  <c:v>8.521739130434783</c:v>
                </c:pt>
                <c:pt idx="25">
                  <c:v>8.521739130434783</c:v>
                </c:pt>
                <c:pt idx="26">
                  <c:v>8.521739130434783</c:v>
                </c:pt>
                <c:pt idx="27">
                  <c:v>8.521739130434783</c:v>
                </c:pt>
                <c:pt idx="28">
                  <c:v>8.521739130434783</c:v>
                </c:pt>
                <c:pt idx="29">
                  <c:v>8.521739130434783</c:v>
                </c:pt>
                <c:pt idx="30">
                  <c:v>8.521739130434783</c:v>
                </c:pt>
                <c:pt idx="31">
                  <c:v>8.521739130434783</c:v>
                </c:pt>
                <c:pt idx="32">
                  <c:v>8.521739130434783</c:v>
                </c:pt>
                <c:pt idx="33">
                  <c:v>8.521739130434783</c:v>
                </c:pt>
                <c:pt idx="34">
                  <c:v>8.521739130434783</c:v>
                </c:pt>
                <c:pt idx="35">
                  <c:v>8.521739130434783</c:v>
                </c:pt>
                <c:pt idx="36">
                  <c:v>8.521739130434783</c:v>
                </c:pt>
                <c:pt idx="37">
                  <c:v>8.521739130434783</c:v>
                </c:pt>
                <c:pt idx="38">
                  <c:v>8.521739130434783</c:v>
                </c:pt>
                <c:pt idx="39">
                  <c:v>8.521739130434783</c:v>
                </c:pt>
                <c:pt idx="40">
                  <c:v>8.521739130434783</c:v>
                </c:pt>
                <c:pt idx="41">
                  <c:v>8.521739130434783</c:v>
                </c:pt>
                <c:pt idx="42">
                  <c:v>8.521739130434783</c:v>
                </c:pt>
                <c:pt idx="43">
                  <c:v>8.521739130434783</c:v>
                </c:pt>
                <c:pt idx="44">
                  <c:v>8.521739130434783</c:v>
                </c:pt>
                <c:pt idx="45">
                  <c:v>8.521739130434783</c:v>
                </c:pt>
                <c:pt idx="46">
                  <c:v>5.456521739130435</c:v>
                </c:pt>
                <c:pt idx="47">
                  <c:v>5.456521739130435</c:v>
                </c:pt>
                <c:pt idx="48">
                  <c:v>5.456521739130435</c:v>
                </c:pt>
                <c:pt idx="49">
                  <c:v>5.456521739130435</c:v>
                </c:pt>
                <c:pt idx="50">
                  <c:v>5.456521739130435</c:v>
                </c:pt>
                <c:pt idx="51">
                  <c:v>5.456521739130435</c:v>
                </c:pt>
                <c:pt idx="52">
                  <c:v>5.456521739130435</c:v>
                </c:pt>
                <c:pt idx="53">
                  <c:v>5.456521739130435</c:v>
                </c:pt>
                <c:pt idx="54">
                  <c:v>5.456521739130435</c:v>
                </c:pt>
                <c:pt idx="55">
                  <c:v>5.456521739130435</c:v>
                </c:pt>
                <c:pt idx="56">
                  <c:v>5.456521739130435</c:v>
                </c:pt>
                <c:pt idx="57">
                  <c:v>5.456521739130435</c:v>
                </c:pt>
                <c:pt idx="58">
                  <c:v>5.456521739130435</c:v>
                </c:pt>
                <c:pt idx="59">
                  <c:v>5.456521739130435</c:v>
                </c:pt>
                <c:pt idx="60">
                  <c:v>5.456521739130435</c:v>
                </c:pt>
                <c:pt idx="61">
                  <c:v>5.456521739130435</c:v>
                </c:pt>
                <c:pt idx="62">
                  <c:v>5.456521739130435</c:v>
                </c:pt>
                <c:pt idx="63">
                  <c:v>5.456521739130435</c:v>
                </c:pt>
                <c:pt idx="64">
                  <c:v>5.456521739130435</c:v>
                </c:pt>
                <c:pt idx="65">
                  <c:v>5.456521739130435</c:v>
                </c:pt>
                <c:pt idx="66">
                  <c:v>5.456521739130435</c:v>
                </c:pt>
                <c:pt idx="67">
                  <c:v>5.456521739130435</c:v>
                </c:pt>
                <c:pt idx="68">
                  <c:v>5.456521739130435</c:v>
                </c:pt>
                <c:pt idx="69">
                  <c:v>5.456521739130435</c:v>
                </c:pt>
                <c:pt idx="70">
                  <c:v>5.456521739130435</c:v>
                </c:pt>
                <c:pt idx="71">
                  <c:v>5.456521739130435</c:v>
                </c:pt>
                <c:pt idx="72">
                  <c:v>5.456521739130435</c:v>
                </c:pt>
                <c:pt idx="73">
                  <c:v>5.456521739130435</c:v>
                </c:pt>
                <c:pt idx="74">
                  <c:v>5.456521739130435</c:v>
                </c:pt>
                <c:pt idx="75">
                  <c:v>5.456521739130435</c:v>
                </c:pt>
                <c:pt idx="76">
                  <c:v>5.456521739130435</c:v>
                </c:pt>
                <c:pt idx="77">
                  <c:v>5.456521739130435</c:v>
                </c:pt>
                <c:pt idx="78">
                  <c:v>5.456521739130435</c:v>
                </c:pt>
                <c:pt idx="79">
                  <c:v>5.456521739130435</c:v>
                </c:pt>
                <c:pt idx="80">
                  <c:v>5.456521739130435</c:v>
                </c:pt>
                <c:pt idx="81">
                  <c:v>5.456521739130435</c:v>
                </c:pt>
                <c:pt idx="82">
                  <c:v>5.456521739130435</c:v>
                </c:pt>
                <c:pt idx="83">
                  <c:v>5.456521739130435</c:v>
                </c:pt>
                <c:pt idx="84">
                  <c:v>5.456521739130435</c:v>
                </c:pt>
                <c:pt idx="85">
                  <c:v>5.456521739130435</c:v>
                </c:pt>
                <c:pt idx="86">
                  <c:v>5.456521739130435</c:v>
                </c:pt>
                <c:pt idx="87">
                  <c:v>5.456521739130435</c:v>
                </c:pt>
                <c:pt idx="88">
                  <c:v>5.456521739130435</c:v>
                </c:pt>
                <c:pt idx="89">
                  <c:v>5.456521739130435</c:v>
                </c:pt>
                <c:pt idx="90">
                  <c:v>5.456521739130435</c:v>
                </c:pt>
                <c:pt idx="91">
                  <c:v>5.456521739130435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cdata15!$G$1</c:f>
              <c:strCache>
                <c:ptCount val="1"/>
                <c:pt idx="0">
                  <c:v> -1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cdata15!$G$2:$G$93</c:f>
              <c:numCache>
                <c:ptCount val="92"/>
                <c:pt idx="0">
                  <c:v>5.602537333635736</c:v>
                </c:pt>
                <c:pt idx="1">
                  <c:v>5.602537333635736</c:v>
                </c:pt>
                <c:pt idx="2">
                  <c:v>5.602537333635736</c:v>
                </c:pt>
                <c:pt idx="3">
                  <c:v>5.602537333635736</c:v>
                </c:pt>
                <c:pt idx="4">
                  <c:v>5.602537333635736</c:v>
                </c:pt>
                <c:pt idx="5">
                  <c:v>5.602537333635736</c:v>
                </c:pt>
                <c:pt idx="6">
                  <c:v>5.602537333635736</c:v>
                </c:pt>
                <c:pt idx="7">
                  <c:v>5.602537333635736</c:v>
                </c:pt>
                <c:pt idx="8">
                  <c:v>5.602537333635736</c:v>
                </c:pt>
                <c:pt idx="9">
                  <c:v>5.602537333635736</c:v>
                </c:pt>
                <c:pt idx="10">
                  <c:v>5.602537333635736</c:v>
                </c:pt>
                <c:pt idx="11">
                  <c:v>5.602537333635736</c:v>
                </c:pt>
                <c:pt idx="12">
                  <c:v>5.602537333635736</c:v>
                </c:pt>
                <c:pt idx="13">
                  <c:v>5.602537333635736</c:v>
                </c:pt>
                <c:pt idx="14">
                  <c:v>5.602537333635736</c:v>
                </c:pt>
                <c:pt idx="15">
                  <c:v>5.602537333635736</c:v>
                </c:pt>
                <c:pt idx="16">
                  <c:v>5.602537333635736</c:v>
                </c:pt>
                <c:pt idx="17">
                  <c:v>5.602537333635736</c:v>
                </c:pt>
                <c:pt idx="18">
                  <c:v>5.602537333635736</c:v>
                </c:pt>
                <c:pt idx="19">
                  <c:v>5.602537333635736</c:v>
                </c:pt>
                <c:pt idx="20">
                  <c:v>5.602537333635736</c:v>
                </c:pt>
                <c:pt idx="21">
                  <c:v>5.602537333635736</c:v>
                </c:pt>
                <c:pt idx="22">
                  <c:v>5.602537333635736</c:v>
                </c:pt>
                <c:pt idx="23">
                  <c:v>5.602537333635736</c:v>
                </c:pt>
                <c:pt idx="24">
                  <c:v>5.602537333635736</c:v>
                </c:pt>
                <c:pt idx="25">
                  <c:v>5.602537333635736</c:v>
                </c:pt>
                <c:pt idx="26">
                  <c:v>5.602537333635736</c:v>
                </c:pt>
                <c:pt idx="27">
                  <c:v>5.602537333635736</c:v>
                </c:pt>
                <c:pt idx="28">
                  <c:v>5.602537333635736</c:v>
                </c:pt>
                <c:pt idx="29">
                  <c:v>5.602537333635736</c:v>
                </c:pt>
                <c:pt idx="30">
                  <c:v>5.602537333635736</c:v>
                </c:pt>
                <c:pt idx="31">
                  <c:v>5.602537333635736</c:v>
                </c:pt>
                <c:pt idx="32">
                  <c:v>5.602537333635736</c:v>
                </c:pt>
                <c:pt idx="33">
                  <c:v>5.602537333635736</c:v>
                </c:pt>
                <c:pt idx="34">
                  <c:v>5.602537333635736</c:v>
                </c:pt>
                <c:pt idx="35">
                  <c:v>5.602537333635736</c:v>
                </c:pt>
                <c:pt idx="36">
                  <c:v>5.602537333635736</c:v>
                </c:pt>
                <c:pt idx="37">
                  <c:v>5.602537333635736</c:v>
                </c:pt>
                <c:pt idx="38">
                  <c:v>5.602537333635736</c:v>
                </c:pt>
                <c:pt idx="39">
                  <c:v>5.602537333635736</c:v>
                </c:pt>
                <c:pt idx="40">
                  <c:v>5.602537333635736</c:v>
                </c:pt>
                <c:pt idx="41">
                  <c:v>5.602537333635736</c:v>
                </c:pt>
                <c:pt idx="42">
                  <c:v>5.602537333635736</c:v>
                </c:pt>
                <c:pt idx="43">
                  <c:v>5.602537333635736</c:v>
                </c:pt>
                <c:pt idx="44">
                  <c:v>5.602537333635736</c:v>
                </c:pt>
                <c:pt idx="45">
                  <c:v>5.602537333635736</c:v>
                </c:pt>
                <c:pt idx="46">
                  <c:v>3.1206018477106894</c:v>
                </c:pt>
                <c:pt idx="47">
                  <c:v>3.1206018477106894</c:v>
                </c:pt>
                <c:pt idx="48">
                  <c:v>3.1206018477106894</c:v>
                </c:pt>
                <c:pt idx="49">
                  <c:v>3.1206018477106894</c:v>
                </c:pt>
                <c:pt idx="50">
                  <c:v>3.1206018477106894</c:v>
                </c:pt>
                <c:pt idx="51">
                  <c:v>3.1206018477106894</c:v>
                </c:pt>
                <c:pt idx="52">
                  <c:v>3.1206018477106894</c:v>
                </c:pt>
                <c:pt idx="53">
                  <c:v>3.1206018477106894</c:v>
                </c:pt>
                <c:pt idx="54">
                  <c:v>3.1206018477106894</c:v>
                </c:pt>
                <c:pt idx="55">
                  <c:v>3.1206018477106894</c:v>
                </c:pt>
                <c:pt idx="56">
                  <c:v>3.1206018477106894</c:v>
                </c:pt>
                <c:pt idx="57">
                  <c:v>3.1206018477106894</c:v>
                </c:pt>
                <c:pt idx="58">
                  <c:v>3.1206018477106894</c:v>
                </c:pt>
                <c:pt idx="59">
                  <c:v>3.1206018477106894</c:v>
                </c:pt>
                <c:pt idx="60">
                  <c:v>3.1206018477106894</c:v>
                </c:pt>
                <c:pt idx="61">
                  <c:v>3.1206018477106894</c:v>
                </c:pt>
                <c:pt idx="62">
                  <c:v>3.1206018477106894</c:v>
                </c:pt>
                <c:pt idx="63">
                  <c:v>3.1206018477106894</c:v>
                </c:pt>
                <c:pt idx="64">
                  <c:v>3.1206018477106894</c:v>
                </c:pt>
                <c:pt idx="65">
                  <c:v>3.1206018477106894</c:v>
                </c:pt>
                <c:pt idx="66">
                  <c:v>3.1206018477106894</c:v>
                </c:pt>
                <c:pt idx="67">
                  <c:v>3.1206018477106894</c:v>
                </c:pt>
                <c:pt idx="68">
                  <c:v>3.1206018477106894</c:v>
                </c:pt>
                <c:pt idx="69">
                  <c:v>3.1206018477106894</c:v>
                </c:pt>
                <c:pt idx="70">
                  <c:v>3.1206018477106894</c:v>
                </c:pt>
                <c:pt idx="71">
                  <c:v>3.1206018477106894</c:v>
                </c:pt>
                <c:pt idx="72">
                  <c:v>3.1206018477106894</c:v>
                </c:pt>
                <c:pt idx="73">
                  <c:v>3.1206018477106894</c:v>
                </c:pt>
                <c:pt idx="74">
                  <c:v>3.1206018477106894</c:v>
                </c:pt>
                <c:pt idx="75">
                  <c:v>3.1206018477106894</c:v>
                </c:pt>
                <c:pt idx="76">
                  <c:v>3.1206018477106894</c:v>
                </c:pt>
                <c:pt idx="77">
                  <c:v>3.1206018477106894</c:v>
                </c:pt>
                <c:pt idx="78">
                  <c:v>3.1206018477106894</c:v>
                </c:pt>
                <c:pt idx="79">
                  <c:v>3.1206018477106894</c:v>
                </c:pt>
                <c:pt idx="80">
                  <c:v>3.1206018477106894</c:v>
                </c:pt>
                <c:pt idx="81">
                  <c:v>3.1206018477106894</c:v>
                </c:pt>
                <c:pt idx="82">
                  <c:v>3.1206018477106894</c:v>
                </c:pt>
                <c:pt idx="83">
                  <c:v>3.1206018477106894</c:v>
                </c:pt>
                <c:pt idx="84">
                  <c:v>3.1206018477106894</c:v>
                </c:pt>
                <c:pt idx="85">
                  <c:v>3.1206018477106894</c:v>
                </c:pt>
                <c:pt idx="86">
                  <c:v>3.1206018477106894</c:v>
                </c:pt>
                <c:pt idx="87">
                  <c:v>3.1206018477106894</c:v>
                </c:pt>
                <c:pt idx="88">
                  <c:v>3.1206018477106894</c:v>
                </c:pt>
                <c:pt idx="89">
                  <c:v>3.1206018477106894</c:v>
                </c:pt>
                <c:pt idx="90">
                  <c:v>3.1206018477106894</c:v>
                </c:pt>
                <c:pt idx="91">
                  <c:v>3.1206018477106894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cdata15!$H$1</c:f>
              <c:strCache>
                <c:ptCount val="1"/>
                <c:pt idx="0">
                  <c:v> -2 Sigma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cdata15!$H$2:$H$93</c:f>
              <c:numCache>
                <c:ptCount val="92"/>
                <c:pt idx="0">
                  <c:v>2.6833355368366894</c:v>
                </c:pt>
                <c:pt idx="1">
                  <c:v>2.6833355368366894</c:v>
                </c:pt>
                <c:pt idx="2">
                  <c:v>2.6833355368366894</c:v>
                </c:pt>
                <c:pt idx="3">
                  <c:v>2.6833355368366894</c:v>
                </c:pt>
                <c:pt idx="4">
                  <c:v>2.6833355368366894</c:v>
                </c:pt>
                <c:pt idx="5">
                  <c:v>2.6833355368366894</c:v>
                </c:pt>
                <c:pt idx="6">
                  <c:v>2.6833355368366894</c:v>
                </c:pt>
                <c:pt idx="7">
                  <c:v>2.6833355368366894</c:v>
                </c:pt>
                <c:pt idx="8">
                  <c:v>2.6833355368366894</c:v>
                </c:pt>
                <c:pt idx="9">
                  <c:v>2.6833355368366894</c:v>
                </c:pt>
                <c:pt idx="10">
                  <c:v>2.6833355368366894</c:v>
                </c:pt>
                <c:pt idx="11">
                  <c:v>2.6833355368366894</c:v>
                </c:pt>
                <c:pt idx="12">
                  <c:v>2.6833355368366894</c:v>
                </c:pt>
                <c:pt idx="13">
                  <c:v>2.6833355368366894</c:v>
                </c:pt>
                <c:pt idx="14">
                  <c:v>2.6833355368366894</c:v>
                </c:pt>
                <c:pt idx="15">
                  <c:v>2.6833355368366894</c:v>
                </c:pt>
                <c:pt idx="16">
                  <c:v>2.6833355368366894</c:v>
                </c:pt>
                <c:pt idx="17">
                  <c:v>2.6833355368366894</c:v>
                </c:pt>
                <c:pt idx="18">
                  <c:v>2.6833355368366894</c:v>
                </c:pt>
                <c:pt idx="19">
                  <c:v>2.6833355368366894</c:v>
                </c:pt>
                <c:pt idx="20">
                  <c:v>2.6833355368366894</c:v>
                </c:pt>
                <c:pt idx="21">
                  <c:v>2.6833355368366894</c:v>
                </c:pt>
                <c:pt idx="22">
                  <c:v>2.6833355368366894</c:v>
                </c:pt>
                <c:pt idx="23">
                  <c:v>2.6833355368366894</c:v>
                </c:pt>
                <c:pt idx="24">
                  <c:v>2.6833355368366894</c:v>
                </c:pt>
                <c:pt idx="25">
                  <c:v>2.6833355368366894</c:v>
                </c:pt>
                <c:pt idx="26">
                  <c:v>2.6833355368366894</c:v>
                </c:pt>
                <c:pt idx="27">
                  <c:v>2.6833355368366894</c:v>
                </c:pt>
                <c:pt idx="28">
                  <c:v>2.6833355368366894</c:v>
                </c:pt>
                <c:pt idx="29">
                  <c:v>2.6833355368366894</c:v>
                </c:pt>
                <c:pt idx="30">
                  <c:v>2.6833355368366894</c:v>
                </c:pt>
                <c:pt idx="31">
                  <c:v>2.6833355368366894</c:v>
                </c:pt>
                <c:pt idx="32">
                  <c:v>2.6833355368366894</c:v>
                </c:pt>
                <c:pt idx="33">
                  <c:v>2.6833355368366894</c:v>
                </c:pt>
                <c:pt idx="34">
                  <c:v>2.6833355368366894</c:v>
                </c:pt>
                <c:pt idx="35">
                  <c:v>2.6833355368366894</c:v>
                </c:pt>
                <c:pt idx="36">
                  <c:v>2.6833355368366894</c:v>
                </c:pt>
                <c:pt idx="37">
                  <c:v>2.6833355368366894</c:v>
                </c:pt>
                <c:pt idx="38">
                  <c:v>2.6833355368366894</c:v>
                </c:pt>
                <c:pt idx="39">
                  <c:v>2.6833355368366894</c:v>
                </c:pt>
                <c:pt idx="40">
                  <c:v>2.6833355368366894</c:v>
                </c:pt>
                <c:pt idx="41">
                  <c:v>2.6833355368366894</c:v>
                </c:pt>
                <c:pt idx="42">
                  <c:v>2.6833355368366894</c:v>
                </c:pt>
                <c:pt idx="43">
                  <c:v>2.6833355368366894</c:v>
                </c:pt>
                <c:pt idx="44">
                  <c:v>2.6833355368366894</c:v>
                </c:pt>
                <c:pt idx="45">
                  <c:v>2.6833355368366894</c:v>
                </c:pt>
                <c:pt idx="46">
                  <c:v>0.7846819562909442</c:v>
                </c:pt>
                <c:pt idx="47">
                  <c:v>0.7846819562909442</c:v>
                </c:pt>
                <c:pt idx="48">
                  <c:v>0.7846819562909442</c:v>
                </c:pt>
                <c:pt idx="49">
                  <c:v>0.7846819562909442</c:v>
                </c:pt>
                <c:pt idx="50">
                  <c:v>0.7846819562909442</c:v>
                </c:pt>
                <c:pt idx="51">
                  <c:v>0.7846819562909442</c:v>
                </c:pt>
                <c:pt idx="52">
                  <c:v>0.7846819562909442</c:v>
                </c:pt>
                <c:pt idx="53">
                  <c:v>0.7846819562909442</c:v>
                </c:pt>
                <c:pt idx="54">
                  <c:v>0.7846819562909442</c:v>
                </c:pt>
                <c:pt idx="55">
                  <c:v>0.7846819562909442</c:v>
                </c:pt>
                <c:pt idx="56">
                  <c:v>0.7846819562909442</c:v>
                </c:pt>
                <c:pt idx="57">
                  <c:v>0.7846819562909442</c:v>
                </c:pt>
                <c:pt idx="58">
                  <c:v>0.7846819562909442</c:v>
                </c:pt>
                <c:pt idx="59">
                  <c:v>0.7846819562909442</c:v>
                </c:pt>
                <c:pt idx="60">
                  <c:v>0.7846819562909442</c:v>
                </c:pt>
                <c:pt idx="61">
                  <c:v>0.7846819562909442</c:v>
                </c:pt>
                <c:pt idx="62">
                  <c:v>0.7846819562909442</c:v>
                </c:pt>
                <c:pt idx="63">
                  <c:v>0.7846819562909442</c:v>
                </c:pt>
                <c:pt idx="64">
                  <c:v>0.7846819562909442</c:v>
                </c:pt>
                <c:pt idx="65">
                  <c:v>0.7846819562909442</c:v>
                </c:pt>
                <c:pt idx="66">
                  <c:v>0.7846819562909442</c:v>
                </c:pt>
                <c:pt idx="67">
                  <c:v>0.7846819562909442</c:v>
                </c:pt>
                <c:pt idx="68">
                  <c:v>0.7846819562909442</c:v>
                </c:pt>
                <c:pt idx="69">
                  <c:v>0.7846819562909442</c:v>
                </c:pt>
                <c:pt idx="70">
                  <c:v>0.7846819562909442</c:v>
                </c:pt>
                <c:pt idx="71">
                  <c:v>0.7846819562909442</c:v>
                </c:pt>
                <c:pt idx="72">
                  <c:v>0.7846819562909442</c:v>
                </c:pt>
                <c:pt idx="73">
                  <c:v>0.7846819562909442</c:v>
                </c:pt>
                <c:pt idx="74">
                  <c:v>0.7846819562909442</c:v>
                </c:pt>
                <c:pt idx="75">
                  <c:v>0.7846819562909442</c:v>
                </c:pt>
                <c:pt idx="76">
                  <c:v>0.7846819562909442</c:v>
                </c:pt>
                <c:pt idx="77">
                  <c:v>0.7846819562909442</c:v>
                </c:pt>
                <c:pt idx="78">
                  <c:v>0.7846819562909442</c:v>
                </c:pt>
                <c:pt idx="79">
                  <c:v>0.7846819562909442</c:v>
                </c:pt>
                <c:pt idx="80">
                  <c:v>0.7846819562909442</c:v>
                </c:pt>
                <c:pt idx="81">
                  <c:v>0.7846819562909442</c:v>
                </c:pt>
                <c:pt idx="82">
                  <c:v>0.7846819562909442</c:v>
                </c:pt>
                <c:pt idx="83">
                  <c:v>0.7846819562909442</c:v>
                </c:pt>
                <c:pt idx="84">
                  <c:v>0.7846819562909442</c:v>
                </c:pt>
                <c:pt idx="85">
                  <c:v>0.7846819562909442</c:v>
                </c:pt>
                <c:pt idx="86">
                  <c:v>0.7846819562909442</c:v>
                </c:pt>
                <c:pt idx="87">
                  <c:v>0.7846819562909442</c:v>
                </c:pt>
                <c:pt idx="88">
                  <c:v>0.7846819562909442</c:v>
                </c:pt>
                <c:pt idx="89">
                  <c:v>0.7846819562909442</c:v>
                </c:pt>
                <c:pt idx="90">
                  <c:v>0.7846819562909442</c:v>
                </c:pt>
                <c:pt idx="91">
                  <c:v>0.7846819562909442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cdata15!$I$1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cdata15!$A$2:$A$93</c:f>
              <c:strCache>
                <c:ptCount val="92"/>
                <c:pt idx="0">
                  <c:v>40180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40194</c:v>
                </c:pt>
                <c:pt idx="15">
                  <c:v>40195</c:v>
                </c:pt>
                <c:pt idx="16">
                  <c:v>40196</c:v>
                </c:pt>
                <c:pt idx="17">
                  <c:v>40197</c:v>
                </c:pt>
                <c:pt idx="18">
                  <c:v>40198</c:v>
                </c:pt>
                <c:pt idx="19">
                  <c:v>40199</c:v>
                </c:pt>
                <c:pt idx="20">
                  <c:v>40200</c:v>
                </c:pt>
                <c:pt idx="21">
                  <c:v>40201</c:v>
                </c:pt>
                <c:pt idx="22">
                  <c:v>40202</c:v>
                </c:pt>
                <c:pt idx="23">
                  <c:v>40203</c:v>
                </c:pt>
                <c:pt idx="24">
                  <c:v>40204</c:v>
                </c:pt>
                <c:pt idx="25">
                  <c:v>40205</c:v>
                </c:pt>
                <c:pt idx="26">
                  <c:v>40206</c:v>
                </c:pt>
                <c:pt idx="27">
                  <c:v>40207</c:v>
                </c:pt>
                <c:pt idx="28">
                  <c:v>40208</c:v>
                </c:pt>
                <c:pt idx="29">
                  <c:v>40209</c:v>
                </c:pt>
                <c:pt idx="30">
                  <c:v>40210</c:v>
                </c:pt>
                <c:pt idx="31">
                  <c:v>40211</c:v>
                </c:pt>
                <c:pt idx="32">
                  <c:v>40212</c:v>
                </c:pt>
                <c:pt idx="33">
                  <c:v>40213</c:v>
                </c:pt>
                <c:pt idx="34">
                  <c:v>40214</c:v>
                </c:pt>
                <c:pt idx="35">
                  <c:v>40215</c:v>
                </c:pt>
                <c:pt idx="36">
                  <c:v>40216</c:v>
                </c:pt>
                <c:pt idx="37">
                  <c:v>40217</c:v>
                </c:pt>
                <c:pt idx="38">
                  <c:v>40218</c:v>
                </c:pt>
                <c:pt idx="39">
                  <c:v>40219</c:v>
                </c:pt>
                <c:pt idx="40">
                  <c:v>40220</c:v>
                </c:pt>
                <c:pt idx="41">
                  <c:v>40221</c:v>
                </c:pt>
                <c:pt idx="42">
                  <c:v>40222</c:v>
                </c:pt>
                <c:pt idx="43">
                  <c:v>40223</c:v>
                </c:pt>
                <c:pt idx="44">
                  <c:v>40224</c:v>
                </c:pt>
                <c:pt idx="45">
                  <c:v>40225</c:v>
                </c:pt>
                <c:pt idx="46">
                  <c:v>40226</c:v>
                </c:pt>
                <c:pt idx="47">
                  <c:v>40227</c:v>
                </c:pt>
                <c:pt idx="48">
                  <c:v>40228</c:v>
                </c:pt>
                <c:pt idx="49">
                  <c:v>40229</c:v>
                </c:pt>
                <c:pt idx="50">
                  <c:v>40230</c:v>
                </c:pt>
                <c:pt idx="51">
                  <c:v>40231</c:v>
                </c:pt>
                <c:pt idx="52">
                  <c:v>40232</c:v>
                </c:pt>
                <c:pt idx="53">
                  <c:v>40233</c:v>
                </c:pt>
                <c:pt idx="54">
                  <c:v>40234</c:v>
                </c:pt>
                <c:pt idx="55">
                  <c:v>40235</c:v>
                </c:pt>
                <c:pt idx="56">
                  <c:v>40236</c:v>
                </c:pt>
                <c:pt idx="57">
                  <c:v>40237</c:v>
                </c:pt>
                <c:pt idx="58">
                  <c:v>40238</c:v>
                </c:pt>
                <c:pt idx="59">
                  <c:v>40239</c:v>
                </c:pt>
                <c:pt idx="60">
                  <c:v>40240</c:v>
                </c:pt>
                <c:pt idx="61">
                  <c:v>40241</c:v>
                </c:pt>
                <c:pt idx="62">
                  <c:v>40242</c:v>
                </c:pt>
                <c:pt idx="63">
                  <c:v>40243</c:v>
                </c:pt>
                <c:pt idx="64">
                  <c:v>40244</c:v>
                </c:pt>
                <c:pt idx="65">
                  <c:v>40245</c:v>
                </c:pt>
                <c:pt idx="66">
                  <c:v>40246</c:v>
                </c:pt>
                <c:pt idx="67">
                  <c:v>40247</c:v>
                </c:pt>
                <c:pt idx="68">
                  <c:v>40248</c:v>
                </c:pt>
                <c:pt idx="69">
                  <c:v>40249</c:v>
                </c:pt>
                <c:pt idx="70">
                  <c:v>40250</c:v>
                </c:pt>
                <c:pt idx="71">
                  <c:v>40251</c:v>
                </c:pt>
                <c:pt idx="72">
                  <c:v>40252</c:v>
                </c:pt>
                <c:pt idx="73">
                  <c:v>40253</c:v>
                </c:pt>
                <c:pt idx="74">
                  <c:v>40254</c:v>
                </c:pt>
                <c:pt idx="75">
                  <c:v>40255</c:v>
                </c:pt>
                <c:pt idx="76">
                  <c:v>40256</c:v>
                </c:pt>
                <c:pt idx="77">
                  <c:v>40257</c:v>
                </c:pt>
                <c:pt idx="78">
                  <c:v>40258</c:v>
                </c:pt>
                <c:pt idx="79">
                  <c:v>40259</c:v>
                </c:pt>
                <c:pt idx="80">
                  <c:v>40260</c:v>
                </c:pt>
                <c:pt idx="81">
                  <c:v>40261</c:v>
                </c:pt>
                <c:pt idx="82">
                  <c:v>40262</c:v>
                </c:pt>
                <c:pt idx="83">
                  <c:v>40263</c:v>
                </c:pt>
                <c:pt idx="84">
                  <c:v>40264</c:v>
                </c:pt>
                <c:pt idx="85">
                  <c:v>40265</c:v>
                </c:pt>
                <c:pt idx="86">
                  <c:v>40266</c:v>
                </c:pt>
                <c:pt idx="87">
                  <c:v>40267</c:v>
                </c:pt>
                <c:pt idx="88">
                  <c:v>40268</c:v>
                </c:pt>
                <c:pt idx="89">
                  <c:v>40269</c:v>
                </c:pt>
                <c:pt idx="90">
                  <c:v>40270</c:v>
                </c:pt>
                <c:pt idx="91">
                  <c:v>40271</c:v>
                </c:pt>
              </c:strCache>
            </c:strRef>
          </c:cat>
          <c:val>
            <c:numRef>
              <c:f>cdata15!$I$2:$I$93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</c:ser>
        <c:axId val="25336354"/>
        <c:axId val="26700595"/>
      </c:lineChart>
      <c:cat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2/17/2010 - 4/3/2010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00595"/>
        <c:crosses val="autoZero"/>
        <c:auto val="0"/>
        <c:lblOffset val="100"/>
        <c:noMultiLvlLbl val="0"/>
      </c:catAx>
      <c:valAx>
        <c:axId val="2670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3635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Carton Manufacturing Defects by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'Carton Mfg Defects Pareto'!$A$2:$A$4</c:f>
              <c:strCache/>
            </c:strRef>
          </c:cat>
          <c:val>
            <c:numRef>
              <c:f>'Carton Mfg Defects Pareto'!$B$2:$B$4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65784848"/>
        <c:axId val="5519272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'Carton Mfg Defects Pareto'!$A$2:$A$4</c:f>
              <c:strCache/>
            </c:strRef>
          </c:cat>
          <c:val>
            <c:numRef>
              <c:f>'Carton Mfg Defects Pareto'!$C$1:$C$4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6972442"/>
        <c:axId val="41425387"/>
      </c:lineChart>
      <c:catAx>
        <c:axId val="6578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92721"/>
        <c:crosses val="autoZero"/>
        <c:auto val="0"/>
        <c:lblOffset val="100"/>
        <c:noMultiLvlLbl val="0"/>
      </c:catAx>
      <c:valAx>
        <c:axId val="55192721"/>
        <c:scaling>
          <c:orientation val="minMax"/>
          <c:max val="39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Carton Manufacturing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84848"/>
        <c:crossesAt val="1"/>
        <c:crossBetween val="between"/>
        <c:dispUnits/>
      </c:valAx>
      <c:catAx>
        <c:axId val="26972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425387"/>
        <c:crosses val="max"/>
        <c:auto val="0"/>
        <c:lblOffset val="100"/>
        <c:noMultiLvlLbl val="0"/>
      </c:catAx>
      <c:valAx>
        <c:axId val="4142538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6972442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1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75"/>
          <c:w val="0.950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Paretos'!$A$2:$A$11</c:f>
              <c:strCache/>
            </c:strRef>
          </c:cat>
          <c:val>
            <c:numRef>
              <c:f>'Line 1-3 Paretos'!$B$2:$B$11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7284164"/>
        <c:axId val="1315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Paretos'!$A$2:$A$11</c:f>
              <c:strCache/>
            </c:strRef>
          </c:cat>
          <c:val>
            <c:numRef>
              <c:f>'Line 1-3 Paretos'!$C$1:$C$11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18414"/>
        <c:axId val="1065727"/>
      </c:lineChart>
      <c:catAx>
        <c:axId val="372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57"/>
        <c:crosses val="autoZero"/>
        <c:auto val="0"/>
        <c:lblOffset val="100"/>
        <c:noMultiLvlLbl val="0"/>
      </c:catAx>
      <c:valAx>
        <c:axId val="13157"/>
        <c:scaling>
          <c:orientation val="minMax"/>
          <c:max val="1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84164"/>
        <c:crossesAt val="1"/>
        <c:crossBetween val="between"/>
        <c:dispUnits/>
      </c:valAx>
      <c:catAx>
        <c:axId val="11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065727"/>
        <c:crosses val="max"/>
        <c:auto val="0"/>
        <c:lblOffset val="100"/>
        <c:noMultiLvlLbl val="0"/>
      </c:catAx>
      <c:valAx>
        <c:axId val="106572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18414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2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75"/>
          <c:w val="0.950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Paretos'!$E$2:$E$11</c:f>
              <c:strCache/>
            </c:strRef>
          </c:cat>
          <c:val>
            <c:numRef>
              <c:f>'Line 1-3 Paretos'!$F$2:$F$11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9591544"/>
        <c:axId val="1921503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Paretos'!$E$2:$E$11</c:f>
              <c:strCache/>
            </c:strRef>
          </c:cat>
          <c:val>
            <c:numRef>
              <c:f>'Line 1-3 Paretos'!$G$1:$G$11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8717570"/>
        <c:axId val="12913811"/>
      </c:lineChart>
      <c:catAx>
        <c:axId val="9591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15033"/>
        <c:crosses val="autoZero"/>
        <c:auto val="0"/>
        <c:lblOffset val="100"/>
        <c:noMultiLvlLbl val="0"/>
      </c:catAx>
      <c:valAx>
        <c:axId val="19215033"/>
        <c:scaling>
          <c:orientation val="minMax"/>
          <c:max val="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91544"/>
        <c:crossesAt val="1"/>
        <c:crossBetween val="between"/>
        <c:dispUnits/>
      </c:valAx>
      <c:catAx>
        <c:axId val="38717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913811"/>
        <c:crosses val="max"/>
        <c:auto val="0"/>
        <c:lblOffset val="100"/>
        <c:noMultiLvlLbl val="0"/>
      </c:catAx>
      <c:valAx>
        <c:axId val="12913811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8717570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3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75"/>
          <c:w val="0.950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Paretos'!$I$2:$I$11</c:f>
              <c:strCache/>
            </c:strRef>
          </c:cat>
          <c:val>
            <c:numRef>
              <c:f>'Line 1-3 Paretos'!$J$2:$J$11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49115436"/>
        <c:axId val="3938574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Paretos'!$I$2:$I$11</c:f>
              <c:strCache/>
            </c:strRef>
          </c:cat>
          <c:val>
            <c:numRef>
              <c:f>'Line 1-3 Paretos'!$K$1:$K$11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8927350"/>
        <c:axId val="36128423"/>
      </c:lineChart>
      <c:catAx>
        <c:axId val="49115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85741"/>
        <c:crosses val="autoZero"/>
        <c:auto val="0"/>
        <c:lblOffset val="100"/>
        <c:noMultiLvlLbl val="0"/>
      </c:catAx>
      <c:valAx>
        <c:axId val="39385741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15436"/>
        <c:crossesAt val="1"/>
        <c:crossBetween val="between"/>
        <c:dispUnits/>
      </c:valAx>
      <c:catAx>
        <c:axId val="18927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128423"/>
        <c:crosses val="max"/>
        <c:auto val="0"/>
        <c:lblOffset val="100"/>
        <c:noMultiLvlLbl val="0"/>
      </c:catAx>
      <c:valAx>
        <c:axId val="3612842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8927350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Effectiveness &amp; Feasibility-Ease of Implementation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Countermeasures!$E$2</c:f>
              <c:strCache>
                <c:ptCount val="1"/>
                <c:pt idx="0">
                  <c:v>Effectiveness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Countermeasures!$C$3:$C$22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Countermeasures!$E$3:$E$22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6720352"/>
        <c:axId val="40721121"/>
      </c:scatterChart>
      <c:valAx>
        <c:axId val="5672035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Feasibility-Ease of Implementation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21121"/>
        <c:crosses val="autoZero"/>
        <c:crossBetween val="midCat"/>
        <c:dispUnits/>
      </c:valAx>
      <c:valAx>
        <c:axId val="4072112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Effectiveness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203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1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1375"/>
          <c:w val="0.9492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After'!$A$2:$A$11</c:f>
              <c:strCache/>
            </c:strRef>
          </c:cat>
          <c:val>
            <c:numRef>
              <c:f>'Line 1-3 After'!$B$2:$B$11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0945770"/>
        <c:axId val="1007647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After'!$A$2:$A$11</c:f>
              <c:strCache/>
            </c:strRef>
          </c:cat>
          <c:val>
            <c:numRef>
              <c:f>'Line 1-3 After'!$C$1:$C$11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3579412"/>
        <c:axId val="10888117"/>
      </c:lineChart>
      <c:catAx>
        <c:axId val="3094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76475"/>
        <c:crosses val="autoZero"/>
        <c:auto val="0"/>
        <c:lblOffset val="100"/>
        <c:noMultiLvlLbl val="0"/>
      </c:catAx>
      <c:valAx>
        <c:axId val="100764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45770"/>
        <c:crossesAt val="1"/>
        <c:crossBetween val="between"/>
        <c:dispUnits/>
      </c:valAx>
      <c:catAx>
        <c:axId val="23579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0888117"/>
        <c:crosses val="max"/>
        <c:auto val="0"/>
        <c:lblOffset val="100"/>
        <c:noMultiLvlLbl val="0"/>
      </c:catAx>
      <c:valAx>
        <c:axId val="1088811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3579412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2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3845"/>
          <c:w val="0.949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After'!$E$2:$E$11</c:f>
              <c:strCache/>
            </c:strRef>
          </c:cat>
          <c:val>
            <c:numRef>
              <c:f>'Line 1-3 After'!$F$2:$F$11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0884190"/>
        <c:axId val="952225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After'!$E$2:$E$11</c:f>
              <c:strCache/>
            </c:strRef>
          </c:cat>
          <c:val>
            <c:numRef>
              <c:f>'Line 1-3 After'!$G$1:$G$11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8591432"/>
        <c:axId val="33105161"/>
      </c:lineChart>
      <c:catAx>
        <c:axId val="30884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22255"/>
        <c:crosses val="autoZero"/>
        <c:auto val="0"/>
        <c:lblOffset val="100"/>
        <c:noMultiLvlLbl val="0"/>
      </c:catAx>
      <c:valAx>
        <c:axId val="9522255"/>
        <c:scaling>
          <c:orientation val="minMax"/>
          <c:max val="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84190"/>
        <c:crossesAt val="1"/>
        <c:crossBetween val="between"/>
        <c:dispUnits/>
      </c:valAx>
      <c:catAx>
        <c:axId val="1859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105161"/>
        <c:crosses val="max"/>
        <c:auto val="0"/>
        <c:lblOffset val="100"/>
        <c:noMultiLvlLbl val="0"/>
      </c:catAx>
      <c:valAx>
        <c:axId val="33105161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8591432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3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355"/>
          <c:w val="0.949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'Line 1-3 After'!$I$2:$I$11</c:f>
              <c:strCache/>
            </c:strRef>
          </c:cat>
          <c:val>
            <c:numRef>
              <c:f>'Line 1-3 After'!$J$2:$J$11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29510994"/>
        <c:axId val="6427235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'Line 1-3 After'!$I$2:$I$11</c:f>
              <c:strCache/>
            </c:strRef>
          </c:cat>
          <c:val>
            <c:numRef>
              <c:f>'Line 1-3 After'!$K$1:$K$11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1580284"/>
        <c:axId val="38678237"/>
      </c:lineChart>
      <c:catAx>
        <c:axId val="2951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72355"/>
        <c:crosses val="autoZero"/>
        <c:auto val="0"/>
        <c:lblOffset val="100"/>
        <c:noMultiLvlLbl val="0"/>
      </c:catAx>
      <c:valAx>
        <c:axId val="64272355"/>
        <c:scaling>
          <c:orientation val="minMax"/>
          <c:max val="1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10994"/>
        <c:crossesAt val="1"/>
        <c:crossBetween val="between"/>
        <c:dispUnits/>
      </c:valAx>
      <c:catAx>
        <c:axId val="4158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678237"/>
        <c:crosses val="max"/>
        <c:auto val="0"/>
        <c:lblOffset val="100"/>
        <c:noMultiLvlLbl val="0"/>
      </c:catAx>
      <c:valAx>
        <c:axId val="3867823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1580284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66675</xdr:rowOff>
    </xdr:from>
    <xdr:to>
      <xdr:col>6</xdr:col>
      <xdr:colOff>295275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019425" y="228600"/>
          <a:ext cx="1257300" cy="828675"/>
        </a:xfrm>
        <a:prstGeom prst="wedgeRoundRectCallout">
          <a:avLst>
            <a:gd name="adj1" fmla="val -103032"/>
            <a:gd name="adj2" fmla="val -69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Use PivotTable Wizard to Summarize Data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9</xdr:row>
      <xdr:rowOff>476250</xdr:rowOff>
    </xdr:from>
    <xdr:to>
      <xdr:col>8</xdr:col>
      <xdr:colOff>0</xdr:colOff>
      <xdr:row>9</xdr:row>
      <xdr:rowOff>476250</xdr:rowOff>
    </xdr:to>
    <xdr:sp>
      <xdr:nvSpPr>
        <xdr:cNvPr id="1" name="Line 1"/>
        <xdr:cNvSpPr>
          <a:spLocks/>
        </xdr:cNvSpPr>
      </xdr:nvSpPr>
      <xdr:spPr>
        <a:xfrm>
          <a:off x="104775" y="2095500"/>
          <a:ext cx="5610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685800</xdr:colOff>
      <xdr:row>2</xdr:row>
      <xdr:rowOff>104775</xdr:rowOff>
    </xdr:from>
    <xdr:to>
      <xdr:col>7</xdr:col>
      <xdr:colOff>504825</xdr:colOff>
      <xdr:row>9</xdr:row>
      <xdr:rowOff>476250</xdr:rowOff>
    </xdr:to>
    <xdr:sp>
      <xdr:nvSpPr>
        <xdr:cNvPr id="2" name="Line 2"/>
        <xdr:cNvSpPr>
          <a:spLocks/>
        </xdr:cNvSpPr>
      </xdr:nvSpPr>
      <xdr:spPr>
        <a:xfrm>
          <a:off x="4257675" y="428625"/>
          <a:ext cx="1247775" cy="1666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</xdr:row>
      <xdr:rowOff>95250</xdr:rowOff>
    </xdr:from>
    <xdr:to>
      <xdr:col>3</xdr:col>
      <xdr:colOff>600075</xdr:colOff>
      <xdr:row>9</xdr:row>
      <xdr:rowOff>495300</xdr:rowOff>
    </xdr:to>
    <xdr:sp>
      <xdr:nvSpPr>
        <xdr:cNvPr id="3" name="Line 3"/>
        <xdr:cNvSpPr>
          <a:spLocks/>
        </xdr:cNvSpPr>
      </xdr:nvSpPr>
      <xdr:spPr>
        <a:xfrm>
          <a:off x="1457325" y="419100"/>
          <a:ext cx="1285875" cy="1695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552450</xdr:colOff>
      <xdr:row>9</xdr:row>
      <xdr:rowOff>476250</xdr:rowOff>
    </xdr:from>
    <xdr:to>
      <xdr:col>7</xdr:col>
      <xdr:colOff>285750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124325" y="2095500"/>
          <a:ext cx="1162050" cy="1685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9</xdr:row>
      <xdr:rowOff>476250</xdr:rowOff>
    </xdr:from>
    <xdr:to>
      <xdr:col>3</xdr:col>
      <xdr:colOff>409575</xdr:colOff>
      <xdr:row>16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1171575" y="2095500"/>
          <a:ext cx="1381125" cy="1676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552450</xdr:colOff>
      <xdr:row>0</xdr:row>
      <xdr:rowOff>142875</xdr:rowOff>
    </xdr:from>
    <xdr:to>
      <xdr:col>7</xdr:col>
      <xdr:colOff>57150</xdr:colOff>
      <xdr:row>2</xdr:row>
      <xdr:rowOff>104775</xdr:rowOff>
    </xdr:to>
    <xdr:sp>
      <xdr:nvSpPr>
        <xdr:cNvPr id="6" name="Text 6"/>
        <xdr:cNvSpPr txBox="1">
          <a:spLocks noChangeArrowheads="1"/>
        </xdr:cNvSpPr>
      </xdr:nvSpPr>
      <xdr:spPr>
        <a:xfrm>
          <a:off x="3409950" y="142875"/>
          <a:ext cx="1647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Process/Methods</a:t>
          </a:r>
        </a:p>
      </xdr:txBody>
    </xdr:sp>
    <xdr:clientData/>
  </xdr:twoCellAnchor>
  <xdr:twoCellAnchor editAs="absolute">
    <xdr:from>
      <xdr:col>0</xdr:col>
      <xdr:colOff>638175</xdr:colOff>
      <xdr:row>0</xdr:row>
      <xdr:rowOff>123825</xdr:rowOff>
    </xdr:from>
    <xdr:to>
      <xdr:col>3</xdr:col>
      <xdr:colOff>76200</xdr:colOff>
      <xdr:row>2</xdr:row>
      <xdr:rowOff>85725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38175" y="123825"/>
          <a:ext cx="15811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Materials</a:t>
          </a:r>
        </a:p>
      </xdr:txBody>
    </xdr:sp>
    <xdr:clientData/>
  </xdr:twoCellAnchor>
  <xdr:twoCellAnchor editAs="absolute">
    <xdr:from>
      <xdr:col>5</xdr:col>
      <xdr:colOff>152400</xdr:colOff>
      <xdr:row>16</xdr:row>
      <xdr:rowOff>114300</xdr:rowOff>
    </xdr:from>
    <xdr:to>
      <xdr:col>6</xdr:col>
      <xdr:colOff>304800</xdr:colOff>
      <xdr:row>18</xdr:row>
      <xdr:rowOff>76200</xdr:rowOff>
    </xdr:to>
    <xdr:sp>
      <xdr:nvSpPr>
        <xdr:cNvPr id="8" name="Text 8"/>
        <xdr:cNvSpPr txBox="1">
          <a:spLocks noChangeArrowheads="1"/>
        </xdr:cNvSpPr>
      </xdr:nvSpPr>
      <xdr:spPr>
        <a:xfrm>
          <a:off x="3724275" y="3781425"/>
          <a:ext cx="866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Machines</a:t>
          </a:r>
        </a:p>
      </xdr:txBody>
    </xdr:sp>
    <xdr:clientData/>
  </xdr:twoCellAnchor>
  <xdr:twoCellAnchor editAs="absolute">
    <xdr:from>
      <xdr:col>0</xdr:col>
      <xdr:colOff>390525</xdr:colOff>
      <xdr:row>16</xdr:row>
      <xdr:rowOff>95250</xdr:rowOff>
    </xdr:from>
    <xdr:to>
      <xdr:col>2</xdr:col>
      <xdr:colOff>542925</xdr:colOff>
      <xdr:row>18</xdr:row>
      <xdr:rowOff>66675</xdr:rowOff>
    </xdr:to>
    <xdr:sp>
      <xdr:nvSpPr>
        <xdr:cNvPr id="9" name="Text 9"/>
        <xdr:cNvSpPr txBox="1">
          <a:spLocks noChangeArrowheads="1"/>
        </xdr:cNvSpPr>
      </xdr:nvSpPr>
      <xdr:spPr>
        <a:xfrm>
          <a:off x="390525" y="3762375"/>
          <a:ext cx="15811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People</a:t>
          </a:r>
        </a:p>
      </xdr:txBody>
    </xdr:sp>
    <xdr:clientData/>
  </xdr:twoCellAnchor>
  <xdr:twoCellAnchor editAs="absolute">
    <xdr:from>
      <xdr:col>4</xdr:col>
      <xdr:colOff>638175</xdr:colOff>
      <xdr:row>4</xdr:row>
      <xdr:rowOff>85725</xdr:rowOff>
    </xdr:from>
    <xdr:to>
      <xdr:col>6</xdr:col>
      <xdr:colOff>190500</xdr:colOff>
      <xdr:row>4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495675" y="7334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4</xdr:row>
      <xdr:rowOff>95250</xdr:rowOff>
    </xdr:from>
    <xdr:to>
      <xdr:col>6</xdr:col>
      <xdr:colOff>38100</xdr:colOff>
      <xdr:row>6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3467100" y="742950"/>
          <a:ext cx="857250" cy="285750"/>
          <a:chOff x="-1636" y="-40964"/>
          <a:chExt cx="13860" cy="15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8991" y="-40964"/>
            <a:ext cx="3233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-1636" y="-40814"/>
            <a:ext cx="106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590550</xdr:colOff>
      <xdr:row>6</xdr:row>
      <xdr:rowOff>85725</xdr:rowOff>
    </xdr:from>
    <xdr:to>
      <xdr:col>2</xdr:col>
      <xdr:colOff>0</xdr:colOff>
      <xdr:row>8</xdr:row>
      <xdr:rowOff>47625</xdr:rowOff>
    </xdr:to>
    <xdr:grpSp>
      <xdr:nvGrpSpPr>
        <xdr:cNvPr id="14" name="Group 14"/>
        <xdr:cNvGrpSpPr>
          <a:grpSpLocks/>
        </xdr:cNvGrpSpPr>
      </xdr:nvGrpSpPr>
      <xdr:grpSpPr>
        <a:xfrm>
          <a:off x="590550" y="1057275"/>
          <a:ext cx="838200" cy="285750"/>
          <a:chOff x="-8686" y="-61028"/>
          <a:chExt cx="23496" cy="15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9471" y="-61028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-8686" y="-60878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66675</xdr:colOff>
      <xdr:row>3</xdr:row>
      <xdr:rowOff>19050</xdr:rowOff>
    </xdr:from>
    <xdr:to>
      <xdr:col>2</xdr:col>
      <xdr:colOff>104775</xdr:colOff>
      <xdr:row>4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66675" y="504825"/>
          <a:ext cx="14668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Excess Glue</a:t>
          </a:r>
        </a:p>
      </xdr:txBody>
    </xdr:sp>
    <xdr:clientData/>
  </xdr:twoCellAnchor>
  <xdr:twoCellAnchor editAs="absolute">
    <xdr:from>
      <xdr:col>4</xdr:col>
      <xdr:colOff>47625</xdr:colOff>
      <xdr:row>5</xdr:row>
      <xdr:rowOff>28575</xdr:rowOff>
    </xdr:from>
    <xdr:to>
      <xdr:col>5</xdr:col>
      <xdr:colOff>514350</xdr:colOff>
      <xdr:row>6</xdr:row>
      <xdr:rowOff>57150</xdr:rowOff>
    </xdr:to>
    <xdr:sp>
      <xdr:nvSpPr>
        <xdr:cNvPr id="18" name="Text 21"/>
        <xdr:cNvSpPr txBox="1">
          <a:spLocks noChangeArrowheads="1"/>
        </xdr:cNvSpPr>
      </xdr:nvSpPr>
      <xdr:spPr>
        <a:xfrm>
          <a:off x="2905125" y="838200"/>
          <a:ext cx="1181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0</xdr:colOff>
      <xdr:row>7</xdr:row>
      <xdr:rowOff>66675</xdr:rowOff>
    </xdr:from>
    <xdr:to>
      <xdr:col>1</xdr:col>
      <xdr:colOff>504825</xdr:colOff>
      <xdr:row>9</xdr:row>
      <xdr:rowOff>114300</xdr:rowOff>
    </xdr:to>
    <xdr:sp>
      <xdr:nvSpPr>
        <xdr:cNvPr id="19" name="Text 22"/>
        <xdr:cNvSpPr txBox="1">
          <a:spLocks noChangeArrowheads="1"/>
        </xdr:cNvSpPr>
      </xdr:nvSpPr>
      <xdr:spPr>
        <a:xfrm>
          <a:off x="0" y="1200150"/>
          <a:ext cx="12192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monitoring and correcting drift</a:t>
          </a:r>
        </a:p>
      </xdr:txBody>
    </xdr:sp>
    <xdr:clientData/>
  </xdr:twoCellAnchor>
  <xdr:twoCellAnchor editAs="absolute">
    <xdr:from>
      <xdr:col>5</xdr:col>
      <xdr:colOff>476250</xdr:colOff>
      <xdr:row>9</xdr:row>
      <xdr:rowOff>838200</xdr:rowOff>
    </xdr:from>
    <xdr:to>
      <xdr:col>7</xdr:col>
      <xdr:colOff>28575</xdr:colOff>
      <xdr:row>9</xdr:row>
      <xdr:rowOff>838200</xdr:rowOff>
    </xdr:to>
    <xdr:sp>
      <xdr:nvSpPr>
        <xdr:cNvPr id="20" name="Line 20"/>
        <xdr:cNvSpPr>
          <a:spLocks/>
        </xdr:cNvSpPr>
      </xdr:nvSpPr>
      <xdr:spPr>
        <a:xfrm>
          <a:off x="4048125" y="24574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9</xdr:row>
      <xdr:rowOff>847725</xdr:rowOff>
    </xdr:from>
    <xdr:to>
      <xdr:col>6</xdr:col>
      <xdr:colOff>590550</xdr:colOff>
      <xdr:row>10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4019550" y="2466975"/>
          <a:ext cx="857250" cy="285750"/>
          <a:chOff x="-7326" y="-3614280"/>
          <a:chExt cx="24030" cy="666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V="1">
            <a:off x="11099" y="-3614280"/>
            <a:ext cx="5605" cy="66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-7326" y="-3607620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561975</xdr:colOff>
      <xdr:row>9</xdr:row>
      <xdr:rowOff>619125</xdr:rowOff>
    </xdr:from>
    <xdr:to>
      <xdr:col>6</xdr:col>
      <xdr:colOff>514350</xdr:colOff>
      <xdr:row>9</xdr:row>
      <xdr:rowOff>800100</xdr:rowOff>
    </xdr:to>
    <xdr:sp>
      <xdr:nvSpPr>
        <xdr:cNvPr id="24" name="Text 34"/>
        <xdr:cNvSpPr txBox="1">
          <a:spLocks noChangeArrowheads="1"/>
        </xdr:cNvSpPr>
      </xdr:nvSpPr>
      <xdr:spPr>
        <a:xfrm>
          <a:off x="3419475" y="2238375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Glue Machine</a:t>
          </a:r>
        </a:p>
      </xdr:txBody>
    </xdr:sp>
    <xdr:clientData/>
  </xdr:twoCellAnchor>
  <xdr:twoCellAnchor editAs="absolute">
    <xdr:from>
      <xdr:col>5</xdr:col>
      <xdr:colOff>123825</xdr:colOff>
      <xdr:row>9</xdr:row>
      <xdr:rowOff>942975</xdr:rowOff>
    </xdr:from>
    <xdr:to>
      <xdr:col>6</xdr:col>
      <xdr:colOff>352425</xdr:colOff>
      <xdr:row>10</xdr:row>
      <xdr:rowOff>57150</xdr:rowOff>
    </xdr:to>
    <xdr:sp>
      <xdr:nvSpPr>
        <xdr:cNvPr id="25" name="Text 35"/>
        <xdr:cNvSpPr txBox="1">
          <a:spLocks noChangeArrowheads="1"/>
        </xdr:cNvSpPr>
      </xdr:nvSpPr>
      <xdr:spPr>
        <a:xfrm>
          <a:off x="3695700" y="25622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Excess Glue</a:t>
          </a:r>
        </a:p>
      </xdr:txBody>
    </xdr:sp>
    <xdr:clientData/>
  </xdr:twoCellAnchor>
  <xdr:twoCellAnchor editAs="absolute">
    <xdr:from>
      <xdr:col>1</xdr:col>
      <xdr:colOff>38100</xdr:colOff>
      <xdr:row>4</xdr:row>
      <xdr:rowOff>123825</xdr:rowOff>
    </xdr:from>
    <xdr:to>
      <xdr:col>2</xdr:col>
      <xdr:colOff>304800</xdr:colOff>
      <xdr:row>4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752475" y="7715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133350</xdr:rowOff>
    </xdr:from>
    <xdr:to>
      <xdr:col>2</xdr:col>
      <xdr:colOff>152400</xdr:colOff>
      <xdr:row>6</xdr:row>
      <xdr:rowOff>95250</xdr:rowOff>
    </xdr:to>
    <xdr:grpSp>
      <xdr:nvGrpSpPr>
        <xdr:cNvPr id="27" name="Group 27"/>
        <xdr:cNvGrpSpPr>
          <a:grpSpLocks/>
        </xdr:cNvGrpSpPr>
      </xdr:nvGrpSpPr>
      <xdr:grpSpPr>
        <a:xfrm>
          <a:off x="723900" y="781050"/>
          <a:ext cx="857250" cy="285750"/>
          <a:chOff x="-1916" y="-41231"/>
          <a:chExt cx="13230" cy="150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 flipV="1">
            <a:off x="8228" y="-41231"/>
            <a:ext cx="3086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-1916" y="-41081"/>
            <a:ext cx="101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409575</xdr:colOff>
      <xdr:row>6</xdr:row>
      <xdr:rowOff>47625</xdr:rowOff>
    </xdr:from>
    <xdr:to>
      <xdr:col>5</xdr:col>
      <xdr:colOff>533400</xdr:colOff>
      <xdr:row>8</xdr:row>
      <xdr:rowOff>9525</xdr:rowOff>
    </xdr:to>
    <xdr:grpSp>
      <xdr:nvGrpSpPr>
        <xdr:cNvPr id="30" name="Group 30"/>
        <xdr:cNvGrpSpPr>
          <a:grpSpLocks/>
        </xdr:cNvGrpSpPr>
      </xdr:nvGrpSpPr>
      <xdr:grpSpPr>
        <a:xfrm>
          <a:off x="3267075" y="1019175"/>
          <a:ext cx="838200" cy="285750"/>
          <a:chOff x="-5582" y="-61853"/>
          <a:chExt cx="23496" cy="180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 flipV="1">
            <a:off x="12575" y="-61853"/>
            <a:ext cx="5339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-5582" y="-61673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314325</xdr:colOff>
      <xdr:row>7</xdr:row>
      <xdr:rowOff>142875</xdr:rowOff>
    </xdr:from>
    <xdr:to>
      <xdr:col>5</xdr:col>
      <xdr:colOff>333375</xdr:colOff>
      <xdr:row>8</xdr:row>
      <xdr:rowOff>257175</xdr:rowOff>
    </xdr:to>
    <xdr:grpSp>
      <xdr:nvGrpSpPr>
        <xdr:cNvPr id="33" name="Group 33"/>
        <xdr:cNvGrpSpPr>
          <a:grpSpLocks/>
        </xdr:cNvGrpSpPr>
      </xdr:nvGrpSpPr>
      <xdr:grpSpPr>
        <a:xfrm>
          <a:off x="3171825" y="1276350"/>
          <a:ext cx="733425" cy="276225"/>
          <a:chOff x="-9053" y="-65072000"/>
          <a:chExt cx="20559" cy="12000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V="1">
            <a:off x="6968" y="-65072000"/>
            <a:ext cx="4538" cy="1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-9053" y="-64952000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409575</xdr:colOff>
      <xdr:row>9</xdr:row>
      <xdr:rowOff>704850</xdr:rowOff>
    </xdr:from>
    <xdr:to>
      <xdr:col>2</xdr:col>
      <xdr:colOff>638175</xdr:colOff>
      <xdr:row>9</xdr:row>
      <xdr:rowOff>895350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1123950" y="23241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38100</xdr:colOff>
      <xdr:row>5</xdr:row>
      <xdr:rowOff>66675</xdr:rowOff>
    </xdr:from>
    <xdr:to>
      <xdr:col>1</xdr:col>
      <xdr:colOff>628650</xdr:colOff>
      <xdr:row>6</xdr:row>
      <xdr:rowOff>114300</xdr:rowOff>
    </xdr:to>
    <xdr:sp>
      <xdr:nvSpPr>
        <xdr:cNvPr id="37" name="Text 49"/>
        <xdr:cNvSpPr txBox="1">
          <a:spLocks noChangeArrowheads="1"/>
        </xdr:cNvSpPr>
      </xdr:nvSpPr>
      <xdr:spPr>
        <a:xfrm>
          <a:off x="38100" y="876300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Increases with run</a:t>
          </a:r>
        </a:p>
      </xdr:txBody>
    </xdr:sp>
    <xdr:clientData/>
  </xdr:twoCellAnchor>
  <xdr:twoCellAnchor editAs="absolute">
    <xdr:from>
      <xdr:col>0</xdr:col>
      <xdr:colOff>638175</xdr:colOff>
      <xdr:row>11</xdr:row>
      <xdr:rowOff>28575</xdr:rowOff>
    </xdr:from>
    <xdr:to>
      <xdr:col>2</xdr:col>
      <xdr:colOff>152400</xdr:colOff>
      <xdr:row>12</xdr:row>
      <xdr:rowOff>47625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638175" y="28860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3</xdr:col>
      <xdr:colOff>647700</xdr:colOff>
      <xdr:row>8</xdr:row>
      <xdr:rowOff>85725</xdr:rowOff>
    </xdr:from>
    <xdr:to>
      <xdr:col>5</xdr:col>
      <xdr:colOff>161925</xdr:colOff>
      <xdr:row>8</xdr:row>
      <xdr:rowOff>266700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790825" y="13811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1</xdr:col>
      <xdr:colOff>542925</xdr:colOff>
      <xdr:row>9</xdr:row>
      <xdr:rowOff>885825</xdr:rowOff>
    </xdr:from>
    <xdr:to>
      <xdr:col>3</xdr:col>
      <xdr:colOff>95250</xdr:colOff>
      <xdr:row>9</xdr:row>
      <xdr:rowOff>885825</xdr:rowOff>
    </xdr:to>
    <xdr:sp>
      <xdr:nvSpPr>
        <xdr:cNvPr id="40" name="Line 40"/>
        <xdr:cNvSpPr>
          <a:spLocks/>
        </xdr:cNvSpPr>
      </xdr:nvSpPr>
      <xdr:spPr>
        <a:xfrm>
          <a:off x="1257300" y="25050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9</xdr:row>
      <xdr:rowOff>895350</xdr:rowOff>
    </xdr:from>
    <xdr:to>
      <xdr:col>2</xdr:col>
      <xdr:colOff>600075</xdr:colOff>
      <xdr:row>10</xdr:row>
      <xdr:rowOff>104775</xdr:rowOff>
    </xdr:to>
    <xdr:grpSp>
      <xdr:nvGrpSpPr>
        <xdr:cNvPr id="41" name="Group 41"/>
        <xdr:cNvGrpSpPr>
          <a:grpSpLocks/>
        </xdr:cNvGrpSpPr>
      </xdr:nvGrpSpPr>
      <xdr:grpSpPr>
        <a:xfrm>
          <a:off x="1171575" y="2514600"/>
          <a:ext cx="857250" cy="285750"/>
          <a:chOff x="-7159" y="-1958779"/>
          <a:chExt cx="24030" cy="3630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 flipV="1">
            <a:off x="11266" y="-1958779"/>
            <a:ext cx="5605" cy="36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>
            <a:off x="-7159" y="-1955149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247650</xdr:colOff>
      <xdr:row>10</xdr:row>
      <xdr:rowOff>104775</xdr:rowOff>
    </xdr:from>
    <xdr:to>
      <xdr:col>2</xdr:col>
      <xdr:colOff>371475</xdr:colOff>
      <xdr:row>12</xdr:row>
      <xdr:rowOff>66675</xdr:rowOff>
    </xdr:to>
    <xdr:grpSp>
      <xdr:nvGrpSpPr>
        <xdr:cNvPr id="44" name="Group 44"/>
        <xdr:cNvGrpSpPr>
          <a:grpSpLocks/>
        </xdr:cNvGrpSpPr>
      </xdr:nvGrpSpPr>
      <xdr:grpSpPr>
        <a:xfrm>
          <a:off x="962025" y="2800350"/>
          <a:ext cx="838200" cy="285750"/>
          <a:chOff x="-13033" y="-81292"/>
          <a:chExt cx="23496" cy="150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V="1">
            <a:off x="5124" y="-81292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-13033" y="-81142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12</xdr:row>
      <xdr:rowOff>66675</xdr:rowOff>
    </xdr:from>
    <xdr:to>
      <xdr:col>2</xdr:col>
      <xdr:colOff>142875</xdr:colOff>
      <xdr:row>14</xdr:row>
      <xdr:rowOff>28575</xdr:rowOff>
    </xdr:to>
    <xdr:grpSp>
      <xdr:nvGrpSpPr>
        <xdr:cNvPr id="47" name="Group 47"/>
        <xdr:cNvGrpSpPr>
          <a:grpSpLocks/>
        </xdr:cNvGrpSpPr>
      </xdr:nvGrpSpPr>
      <xdr:grpSpPr>
        <a:xfrm>
          <a:off x="838200" y="3086100"/>
          <a:ext cx="733425" cy="285750"/>
          <a:chOff x="-16504" y="-101117"/>
          <a:chExt cx="20559" cy="15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 flipV="1">
            <a:off x="-483" y="-101117"/>
            <a:ext cx="4538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H="1">
            <a:off x="-16504" y="-100967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152400</xdr:colOff>
      <xdr:row>6</xdr:row>
      <xdr:rowOff>104775</xdr:rowOff>
    </xdr:from>
    <xdr:to>
      <xdr:col>5</xdr:col>
      <xdr:colOff>381000</xdr:colOff>
      <xdr:row>7</xdr:row>
      <xdr:rowOff>133350</xdr:rowOff>
    </xdr:to>
    <xdr:sp>
      <xdr:nvSpPr>
        <xdr:cNvPr id="50" name="Text 62"/>
        <xdr:cNvSpPr txBox="1">
          <a:spLocks noChangeArrowheads="1"/>
        </xdr:cNvSpPr>
      </xdr:nvSpPr>
      <xdr:spPr>
        <a:xfrm>
          <a:off x="3009900" y="10763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1</xdr:col>
      <xdr:colOff>133350</xdr:colOff>
      <xdr:row>9</xdr:row>
      <xdr:rowOff>990600</xdr:rowOff>
    </xdr:from>
    <xdr:to>
      <xdr:col>2</xdr:col>
      <xdr:colOff>361950</xdr:colOff>
      <xdr:row>10</xdr:row>
      <xdr:rowOff>104775</xdr:rowOff>
    </xdr:to>
    <xdr:sp>
      <xdr:nvSpPr>
        <xdr:cNvPr id="51" name="Text 63"/>
        <xdr:cNvSpPr txBox="1">
          <a:spLocks noChangeArrowheads="1"/>
        </xdr:cNvSpPr>
      </xdr:nvSpPr>
      <xdr:spPr>
        <a:xfrm>
          <a:off x="847725" y="26098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4</xdr:col>
      <xdr:colOff>581025</xdr:colOff>
      <xdr:row>3</xdr:row>
      <xdr:rowOff>76200</xdr:rowOff>
    </xdr:from>
    <xdr:to>
      <xdr:col>6</xdr:col>
      <xdr:colOff>95250</xdr:colOff>
      <xdr:row>4</xdr:row>
      <xdr:rowOff>95250</xdr:rowOff>
    </xdr:to>
    <xdr:sp>
      <xdr:nvSpPr>
        <xdr:cNvPr id="52" name="Text 64"/>
        <xdr:cNvSpPr txBox="1">
          <a:spLocks noChangeArrowheads="1"/>
        </xdr:cNvSpPr>
      </xdr:nvSpPr>
      <xdr:spPr>
        <a:xfrm>
          <a:off x="3438525" y="56197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457200</xdr:colOff>
      <xdr:row>13</xdr:row>
      <xdr:rowOff>9525</xdr:rowOff>
    </xdr:from>
    <xdr:to>
      <xdr:col>1</xdr:col>
      <xdr:colOff>685800</xdr:colOff>
      <xdr:row>14</xdr:row>
      <xdr:rowOff>28575</xdr:rowOff>
    </xdr:to>
    <xdr:sp>
      <xdr:nvSpPr>
        <xdr:cNvPr id="53" name="Text 65"/>
        <xdr:cNvSpPr txBox="1">
          <a:spLocks noChangeArrowheads="1"/>
        </xdr:cNvSpPr>
      </xdr:nvSpPr>
      <xdr:spPr>
        <a:xfrm>
          <a:off x="457200" y="31908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1362075</xdr:colOff>
      <xdr:row>13</xdr:row>
      <xdr:rowOff>28575</xdr:rowOff>
    </xdr:to>
    <xdr:sp>
      <xdr:nvSpPr>
        <xdr:cNvPr id="54" name="Text 66"/>
        <xdr:cNvSpPr txBox="1">
          <a:spLocks noChangeArrowheads="1"/>
        </xdr:cNvSpPr>
      </xdr:nvSpPr>
      <xdr:spPr>
        <a:xfrm>
          <a:off x="5743575" y="1628775"/>
          <a:ext cx="13335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During January 2010, Carton will not open accounted for 34.3% of carton defects on Line 2 which was higher than desired and caused customer dissatisfaction, scrap, rework and waste.</a:t>
          </a:r>
        </a:p>
      </xdr:txBody>
    </xdr:sp>
    <xdr:clientData/>
  </xdr:twoCellAnchor>
  <xdr:twoCellAnchor>
    <xdr:from>
      <xdr:col>8</xdr:col>
      <xdr:colOff>38100</xdr:colOff>
      <xdr:row>8</xdr:row>
      <xdr:rowOff>95250</xdr:rowOff>
    </xdr:from>
    <xdr:to>
      <xdr:col>8</xdr:col>
      <xdr:colOff>1333500</xdr:colOff>
      <xdr:row>8</xdr:row>
      <xdr:rowOff>285750</xdr:rowOff>
    </xdr:to>
    <xdr:sp>
      <xdr:nvSpPr>
        <xdr:cNvPr id="55" name="Text 67"/>
        <xdr:cNvSpPr txBox="1">
          <a:spLocks noChangeArrowheads="1"/>
        </xdr:cNvSpPr>
      </xdr:nvSpPr>
      <xdr:spPr>
        <a:xfrm>
          <a:off x="5753100" y="1390650"/>
          <a:ext cx="12954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Problem Statement</a:t>
          </a:r>
        </a:p>
      </xdr:txBody>
    </xdr:sp>
    <xdr:clientData/>
  </xdr:twoCellAnchor>
  <xdr:twoCellAnchor>
    <xdr:from>
      <xdr:col>6</xdr:col>
      <xdr:colOff>523875</xdr:colOff>
      <xdr:row>3</xdr:row>
      <xdr:rowOff>47625</xdr:rowOff>
    </xdr:from>
    <xdr:to>
      <xdr:col>8</xdr:col>
      <xdr:colOff>209550</xdr:colOff>
      <xdr:row>6</xdr:row>
      <xdr:rowOff>66675</xdr:rowOff>
    </xdr:to>
    <xdr:sp>
      <xdr:nvSpPr>
        <xdr:cNvPr id="56" name="Text 68"/>
        <xdr:cNvSpPr txBox="1">
          <a:spLocks noChangeArrowheads="1"/>
        </xdr:cNvSpPr>
      </xdr:nvSpPr>
      <xdr:spPr>
        <a:xfrm>
          <a:off x="4810125" y="533400"/>
          <a:ext cx="11144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To copy all fishbone "objects"
Use Cntl-Shift-A</a:t>
          </a:r>
        </a:p>
      </xdr:txBody>
    </xdr:sp>
    <xdr:clientData/>
  </xdr:twoCellAnchor>
  <xdr:twoCellAnchor>
    <xdr:from>
      <xdr:col>4</xdr:col>
      <xdr:colOff>600075</xdr:colOff>
      <xdr:row>9</xdr:row>
      <xdr:rowOff>838200</xdr:rowOff>
    </xdr:from>
    <xdr:to>
      <xdr:col>6</xdr:col>
      <xdr:colOff>514350</xdr:colOff>
      <xdr:row>11</xdr:row>
      <xdr:rowOff>47625</xdr:rowOff>
    </xdr:to>
    <xdr:sp>
      <xdr:nvSpPr>
        <xdr:cNvPr id="57" name="Oval 57"/>
        <xdr:cNvSpPr>
          <a:spLocks/>
        </xdr:cNvSpPr>
      </xdr:nvSpPr>
      <xdr:spPr>
        <a:xfrm>
          <a:off x="3457575" y="2457450"/>
          <a:ext cx="13430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152400</xdr:rowOff>
    </xdr:from>
    <xdr:to>
      <xdr:col>1</xdr:col>
      <xdr:colOff>666750</xdr:colOff>
      <xdr:row>9</xdr:row>
      <xdr:rowOff>19050</xdr:rowOff>
    </xdr:to>
    <xdr:sp>
      <xdr:nvSpPr>
        <xdr:cNvPr id="58" name="Oval 58"/>
        <xdr:cNvSpPr>
          <a:spLocks/>
        </xdr:cNvSpPr>
      </xdr:nvSpPr>
      <xdr:spPr>
        <a:xfrm>
          <a:off x="38100" y="1123950"/>
          <a:ext cx="1343025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8</xdr:row>
      <xdr:rowOff>85725</xdr:rowOff>
    </xdr:from>
    <xdr:to>
      <xdr:col>11</xdr:col>
      <xdr:colOff>285750</xdr:colOff>
      <xdr:row>9</xdr:row>
      <xdr:rowOff>1019175</xdr:rowOff>
    </xdr:to>
    <xdr:sp>
      <xdr:nvSpPr>
        <xdr:cNvPr id="59" name="AutoShape 59"/>
        <xdr:cNvSpPr>
          <a:spLocks/>
        </xdr:cNvSpPr>
      </xdr:nvSpPr>
      <xdr:spPr>
        <a:xfrm>
          <a:off x="7448550" y="1381125"/>
          <a:ext cx="1323975" cy="1257300"/>
        </a:xfrm>
        <a:prstGeom prst="wedgeRoundRectCallout">
          <a:avLst>
            <a:gd name="adj1" fmla="val -80217"/>
            <a:gd name="adj2" fmla="val 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Use Line 2's Second "Big Bar" to create problem statement for fishbone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2752725"/>
        <a:ext cx="792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5505450"/>
        <a:ext cx="79248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27</xdr:col>
      <xdr:colOff>0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8639175" y="0"/>
        <a:ext cx="79248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27</xdr:col>
      <xdr:colOff>0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8639175" y="2752725"/>
        <a:ext cx="79248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27</xdr:col>
      <xdr:colOff>0</xdr:colOff>
      <xdr:row>51</xdr:row>
      <xdr:rowOff>0</xdr:rowOff>
    </xdr:to>
    <xdr:graphicFrame>
      <xdr:nvGraphicFramePr>
        <xdr:cNvPr id="6" name="Chart 6"/>
        <xdr:cNvGraphicFramePr/>
      </xdr:nvGraphicFramePr>
      <xdr:xfrm>
        <a:off x="8639175" y="5505450"/>
        <a:ext cx="79248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0.56775</cdr:x>
      <cdr:y>0.19025</cdr:y>
    </cdr:from>
    <cdr:to>
      <cdr:x>0.724</cdr:x>
      <cdr:y>0.411</cdr:y>
    </cdr:to>
    <cdr:sp>
      <cdr:nvSpPr>
        <cdr:cNvPr id="1" name="AutoShape 1"/>
        <cdr:cNvSpPr>
          <a:spLocks/>
        </cdr:cNvSpPr>
      </cdr:nvSpPr>
      <cdr:spPr>
        <a:xfrm>
          <a:off x="4924425" y="1123950"/>
          <a:ext cx="1352550" cy="1314450"/>
        </a:xfrm>
        <a:prstGeom prst="wedgeRoundRectCallout">
          <a:avLst>
            <a:gd name="adj1" fmla="val -69046"/>
            <a:gd name="adj2" fmla="val 76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Combined original  (before) data with new (after) data to create control chart and show process change</a:t>
          </a:r>
        </a:p>
      </cdr:txBody>
    </cdr:sp>
  </cdr:relSizeAnchor>
  <cdr:relSizeAnchor xmlns:cdr="http://schemas.openxmlformats.org/drawingml/2006/chartDrawing">
    <cdr:from>
      <cdr:x>0.77625</cdr:x>
      <cdr:y>0.14075</cdr:y>
    </cdr:from>
    <cdr:to>
      <cdr:x>0.93275</cdr:x>
      <cdr:y>0.36</cdr:y>
    </cdr:to>
    <cdr:sp>
      <cdr:nvSpPr>
        <cdr:cNvPr id="2" name="AutoShape 2"/>
        <cdr:cNvSpPr>
          <a:spLocks/>
        </cdr:cNvSpPr>
      </cdr:nvSpPr>
      <cdr:spPr>
        <a:xfrm>
          <a:off x="6734175" y="828675"/>
          <a:ext cx="1362075" cy="1304925"/>
        </a:xfrm>
        <a:prstGeom prst="wedgeRoundRectCallout">
          <a:avLst>
            <a:gd name="adj1" fmla="val -2120"/>
            <a:gd name="adj2" fmla="val 116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Control Plan: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Monitor defect rate using new limits. Correct when out of control.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7</xdr:row>
      <xdr:rowOff>114300</xdr:rowOff>
    </xdr:from>
    <xdr:to>
      <xdr:col>7</xdr:col>
      <xdr:colOff>381000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152775" y="1247775"/>
          <a:ext cx="1257300" cy="828675"/>
        </a:xfrm>
        <a:prstGeom prst="wedgeRoundRectCallout">
          <a:avLst>
            <a:gd name="adj1" fmla="val -189393"/>
            <a:gd name="adj2" fmla="val -161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Draw a c Chart of Defects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18</xdr:row>
      <xdr:rowOff>9525</xdr:rowOff>
    </xdr:from>
    <xdr:to>
      <xdr:col>6</xdr:col>
      <xdr:colOff>342900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438525" y="2924175"/>
          <a:ext cx="1257300" cy="828675"/>
        </a:xfrm>
        <a:prstGeom prst="wedgeRoundRectCallout">
          <a:avLst>
            <a:gd name="adj1" fmla="val -137879"/>
            <a:gd name="adj2" fmla="val -113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Draw Pareto charts of total  defects by line</a:t>
          </a:r>
        </a:p>
      </xdr:txBody>
    </xdr:sp>
    <xdr:clientData/>
  </xdr:twoCellAnchor>
  <xdr:twoCellAnchor>
    <xdr:from>
      <xdr:col>5</xdr:col>
      <xdr:colOff>1171575</xdr:colOff>
      <xdr:row>4</xdr:row>
      <xdr:rowOff>114300</xdr:rowOff>
    </xdr:from>
    <xdr:to>
      <xdr:col>7</xdr:col>
      <xdr:colOff>28575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324350" y="762000"/>
          <a:ext cx="1257300" cy="828675"/>
        </a:xfrm>
        <a:prstGeom prst="wedgeRoundRectCallout">
          <a:avLst>
            <a:gd name="adj1" fmla="val -198486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Draw multiple Pareto charts of defects by line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2752725"/>
        <a:ext cx="792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5505450"/>
        <a:ext cx="79248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10</xdr:row>
      <xdr:rowOff>123825</xdr:rowOff>
    </xdr:from>
    <xdr:to>
      <xdr:col>11</xdr:col>
      <xdr:colOff>628650</xdr:colOff>
      <xdr:row>23</xdr:row>
      <xdr:rowOff>152400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819400"/>
          <a:ext cx="3600450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0</xdr:col>
      <xdr:colOff>104775</xdr:colOff>
      <xdr:row>9</xdr:row>
      <xdr:rowOff>476250</xdr:rowOff>
    </xdr:from>
    <xdr:to>
      <xdr:col>8</xdr:col>
      <xdr:colOff>0</xdr:colOff>
      <xdr:row>9</xdr:row>
      <xdr:rowOff>476250</xdr:rowOff>
    </xdr:to>
    <xdr:sp>
      <xdr:nvSpPr>
        <xdr:cNvPr id="2" name="Line 1"/>
        <xdr:cNvSpPr>
          <a:spLocks/>
        </xdr:cNvSpPr>
      </xdr:nvSpPr>
      <xdr:spPr>
        <a:xfrm>
          <a:off x="104775" y="2095500"/>
          <a:ext cx="5610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685800</xdr:colOff>
      <xdr:row>2</xdr:row>
      <xdr:rowOff>104775</xdr:rowOff>
    </xdr:from>
    <xdr:to>
      <xdr:col>7</xdr:col>
      <xdr:colOff>504825</xdr:colOff>
      <xdr:row>9</xdr:row>
      <xdr:rowOff>476250</xdr:rowOff>
    </xdr:to>
    <xdr:sp>
      <xdr:nvSpPr>
        <xdr:cNvPr id="3" name="Line 2"/>
        <xdr:cNvSpPr>
          <a:spLocks/>
        </xdr:cNvSpPr>
      </xdr:nvSpPr>
      <xdr:spPr>
        <a:xfrm>
          <a:off x="4257675" y="428625"/>
          <a:ext cx="1247775" cy="1666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</xdr:row>
      <xdr:rowOff>95250</xdr:rowOff>
    </xdr:from>
    <xdr:to>
      <xdr:col>3</xdr:col>
      <xdr:colOff>600075</xdr:colOff>
      <xdr:row>9</xdr:row>
      <xdr:rowOff>495300</xdr:rowOff>
    </xdr:to>
    <xdr:sp>
      <xdr:nvSpPr>
        <xdr:cNvPr id="4" name="Line 3"/>
        <xdr:cNvSpPr>
          <a:spLocks/>
        </xdr:cNvSpPr>
      </xdr:nvSpPr>
      <xdr:spPr>
        <a:xfrm>
          <a:off x="1457325" y="419100"/>
          <a:ext cx="1285875" cy="1695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552450</xdr:colOff>
      <xdr:row>9</xdr:row>
      <xdr:rowOff>476250</xdr:rowOff>
    </xdr:from>
    <xdr:to>
      <xdr:col>7</xdr:col>
      <xdr:colOff>285750</xdr:colOff>
      <xdr:row>16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4124325" y="2095500"/>
          <a:ext cx="1162050" cy="1685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9</xdr:row>
      <xdr:rowOff>476250</xdr:rowOff>
    </xdr:from>
    <xdr:to>
      <xdr:col>3</xdr:col>
      <xdr:colOff>409575</xdr:colOff>
      <xdr:row>16</xdr:row>
      <xdr:rowOff>104775</xdr:rowOff>
    </xdr:to>
    <xdr:sp>
      <xdr:nvSpPr>
        <xdr:cNvPr id="6" name="Line 5"/>
        <xdr:cNvSpPr>
          <a:spLocks/>
        </xdr:cNvSpPr>
      </xdr:nvSpPr>
      <xdr:spPr>
        <a:xfrm flipV="1">
          <a:off x="1171575" y="2095500"/>
          <a:ext cx="1381125" cy="1676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552450</xdr:colOff>
      <xdr:row>0</xdr:row>
      <xdr:rowOff>142875</xdr:rowOff>
    </xdr:from>
    <xdr:to>
      <xdr:col>7</xdr:col>
      <xdr:colOff>57150</xdr:colOff>
      <xdr:row>2</xdr:row>
      <xdr:rowOff>104775</xdr:rowOff>
    </xdr:to>
    <xdr:sp>
      <xdr:nvSpPr>
        <xdr:cNvPr id="7" name="Text 6"/>
        <xdr:cNvSpPr txBox="1">
          <a:spLocks noChangeArrowheads="1"/>
        </xdr:cNvSpPr>
      </xdr:nvSpPr>
      <xdr:spPr>
        <a:xfrm>
          <a:off x="3409950" y="142875"/>
          <a:ext cx="1647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Process/Methods</a:t>
          </a:r>
        </a:p>
      </xdr:txBody>
    </xdr:sp>
    <xdr:clientData/>
  </xdr:twoCellAnchor>
  <xdr:twoCellAnchor editAs="absolute">
    <xdr:from>
      <xdr:col>0</xdr:col>
      <xdr:colOff>638175</xdr:colOff>
      <xdr:row>0</xdr:row>
      <xdr:rowOff>123825</xdr:rowOff>
    </xdr:from>
    <xdr:to>
      <xdr:col>3</xdr:col>
      <xdr:colOff>76200</xdr:colOff>
      <xdr:row>2</xdr:row>
      <xdr:rowOff>85725</xdr:rowOff>
    </xdr:to>
    <xdr:sp>
      <xdr:nvSpPr>
        <xdr:cNvPr id="8" name="Text 7"/>
        <xdr:cNvSpPr txBox="1">
          <a:spLocks noChangeArrowheads="1"/>
        </xdr:cNvSpPr>
      </xdr:nvSpPr>
      <xdr:spPr>
        <a:xfrm>
          <a:off x="638175" y="123825"/>
          <a:ext cx="15811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Materials</a:t>
          </a:r>
        </a:p>
      </xdr:txBody>
    </xdr:sp>
    <xdr:clientData/>
  </xdr:twoCellAnchor>
  <xdr:twoCellAnchor editAs="absolute">
    <xdr:from>
      <xdr:col>5</xdr:col>
      <xdr:colOff>152400</xdr:colOff>
      <xdr:row>16</xdr:row>
      <xdr:rowOff>114300</xdr:rowOff>
    </xdr:from>
    <xdr:to>
      <xdr:col>6</xdr:col>
      <xdr:colOff>304800</xdr:colOff>
      <xdr:row>18</xdr:row>
      <xdr:rowOff>76200</xdr:rowOff>
    </xdr:to>
    <xdr:sp>
      <xdr:nvSpPr>
        <xdr:cNvPr id="9" name="Text 8"/>
        <xdr:cNvSpPr txBox="1">
          <a:spLocks noChangeArrowheads="1"/>
        </xdr:cNvSpPr>
      </xdr:nvSpPr>
      <xdr:spPr>
        <a:xfrm>
          <a:off x="3724275" y="3781425"/>
          <a:ext cx="866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Machines</a:t>
          </a:r>
        </a:p>
      </xdr:txBody>
    </xdr:sp>
    <xdr:clientData/>
  </xdr:twoCellAnchor>
  <xdr:twoCellAnchor editAs="absolute">
    <xdr:from>
      <xdr:col>0</xdr:col>
      <xdr:colOff>390525</xdr:colOff>
      <xdr:row>16</xdr:row>
      <xdr:rowOff>95250</xdr:rowOff>
    </xdr:from>
    <xdr:to>
      <xdr:col>2</xdr:col>
      <xdr:colOff>542925</xdr:colOff>
      <xdr:row>18</xdr:row>
      <xdr:rowOff>66675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390525" y="3762375"/>
          <a:ext cx="15811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People</a:t>
          </a:r>
        </a:p>
      </xdr:txBody>
    </xdr:sp>
    <xdr:clientData/>
  </xdr:twoCellAnchor>
  <xdr:twoCellAnchor editAs="absolute">
    <xdr:from>
      <xdr:col>4</xdr:col>
      <xdr:colOff>638175</xdr:colOff>
      <xdr:row>4</xdr:row>
      <xdr:rowOff>85725</xdr:rowOff>
    </xdr:from>
    <xdr:to>
      <xdr:col>6</xdr:col>
      <xdr:colOff>190500</xdr:colOff>
      <xdr:row>4</xdr:row>
      <xdr:rowOff>85725</xdr:rowOff>
    </xdr:to>
    <xdr:sp>
      <xdr:nvSpPr>
        <xdr:cNvPr id="11" name="Line 10"/>
        <xdr:cNvSpPr>
          <a:spLocks/>
        </xdr:cNvSpPr>
      </xdr:nvSpPr>
      <xdr:spPr>
        <a:xfrm>
          <a:off x="3495675" y="7334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4</xdr:row>
      <xdr:rowOff>95250</xdr:rowOff>
    </xdr:from>
    <xdr:to>
      <xdr:col>6</xdr:col>
      <xdr:colOff>38100</xdr:colOff>
      <xdr:row>6</xdr:row>
      <xdr:rowOff>57150</xdr:rowOff>
    </xdr:to>
    <xdr:grpSp>
      <xdr:nvGrpSpPr>
        <xdr:cNvPr id="12" name="Group 11"/>
        <xdr:cNvGrpSpPr>
          <a:grpSpLocks/>
        </xdr:cNvGrpSpPr>
      </xdr:nvGrpSpPr>
      <xdr:grpSpPr>
        <a:xfrm>
          <a:off x="3467100" y="742950"/>
          <a:ext cx="857250" cy="285750"/>
          <a:chOff x="-1636" y="-40964"/>
          <a:chExt cx="13860" cy="150"/>
        </a:xfrm>
        <a:solidFill>
          <a:srgbClr val="FFFFFF"/>
        </a:solidFill>
      </xdr:grpSpPr>
      <xdr:sp>
        <xdr:nvSpPr>
          <xdr:cNvPr id="13" name="Line 12"/>
          <xdr:cNvSpPr>
            <a:spLocks/>
          </xdr:cNvSpPr>
        </xdr:nvSpPr>
        <xdr:spPr>
          <a:xfrm flipV="1">
            <a:off x="8991" y="-40964"/>
            <a:ext cx="3233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H="1">
            <a:off x="-1636" y="-40814"/>
            <a:ext cx="106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400050</xdr:colOff>
      <xdr:row>6</xdr:row>
      <xdr:rowOff>57150</xdr:rowOff>
    </xdr:from>
    <xdr:to>
      <xdr:col>5</xdr:col>
      <xdr:colOff>523875</xdr:colOff>
      <xdr:row>8</xdr:row>
      <xdr:rowOff>19050</xdr:rowOff>
    </xdr:to>
    <xdr:grpSp>
      <xdr:nvGrpSpPr>
        <xdr:cNvPr id="15" name="Group 14"/>
        <xdr:cNvGrpSpPr>
          <a:grpSpLocks/>
        </xdr:cNvGrpSpPr>
      </xdr:nvGrpSpPr>
      <xdr:grpSpPr>
        <a:xfrm>
          <a:off x="3257550" y="1028700"/>
          <a:ext cx="838200" cy="285750"/>
          <a:chOff x="-8686" y="-61028"/>
          <a:chExt cx="23496" cy="150"/>
        </a:xfrm>
        <a:solidFill>
          <a:srgbClr val="FFFFFF"/>
        </a:solidFill>
      </xdr:grpSpPr>
      <xdr:sp>
        <xdr:nvSpPr>
          <xdr:cNvPr id="16" name="Line 15"/>
          <xdr:cNvSpPr>
            <a:spLocks/>
          </xdr:cNvSpPr>
        </xdr:nvSpPr>
        <xdr:spPr>
          <a:xfrm flipV="1">
            <a:off x="9471" y="-61028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 flipH="1">
            <a:off x="-8686" y="-60878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638175</xdr:colOff>
      <xdr:row>3</xdr:row>
      <xdr:rowOff>28575</xdr:rowOff>
    </xdr:from>
    <xdr:to>
      <xdr:col>5</xdr:col>
      <xdr:colOff>676275</xdr:colOff>
      <xdr:row>4</xdr:row>
      <xdr:rowOff>95250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2781300" y="514350"/>
          <a:ext cx="14668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Folding Machine Setup</a:t>
          </a:r>
        </a:p>
      </xdr:txBody>
    </xdr:sp>
    <xdr:clientData/>
  </xdr:twoCellAnchor>
  <xdr:twoCellAnchor editAs="absolute">
    <xdr:from>
      <xdr:col>4</xdr:col>
      <xdr:colOff>47625</xdr:colOff>
      <xdr:row>5</xdr:row>
      <xdr:rowOff>28575</xdr:rowOff>
    </xdr:from>
    <xdr:to>
      <xdr:col>5</xdr:col>
      <xdr:colOff>514350</xdr:colOff>
      <xdr:row>6</xdr:row>
      <xdr:rowOff>57150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2905125" y="838200"/>
          <a:ext cx="1181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Improper Setup</a:t>
          </a:r>
        </a:p>
      </xdr:txBody>
    </xdr:sp>
    <xdr:clientData/>
  </xdr:twoCellAnchor>
  <xdr:twoCellAnchor editAs="absolute">
    <xdr:from>
      <xdr:col>3</xdr:col>
      <xdr:colOff>523875</xdr:colOff>
      <xdr:row>7</xdr:row>
      <xdr:rowOff>38100</xdr:rowOff>
    </xdr:from>
    <xdr:to>
      <xdr:col>5</xdr:col>
      <xdr:colOff>314325</xdr:colOff>
      <xdr:row>9</xdr:row>
      <xdr:rowOff>85725</xdr:rowOff>
    </xdr:to>
    <xdr:sp>
      <xdr:nvSpPr>
        <xdr:cNvPr id="20" name="Text 22"/>
        <xdr:cNvSpPr txBox="1">
          <a:spLocks noChangeArrowheads="1"/>
        </xdr:cNvSpPr>
      </xdr:nvSpPr>
      <xdr:spPr>
        <a:xfrm>
          <a:off x="2667000" y="1171575"/>
          <a:ext cx="12192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Used settings for wrong carton size</a:t>
          </a:r>
        </a:p>
      </xdr:txBody>
    </xdr:sp>
    <xdr:clientData/>
  </xdr:twoCellAnchor>
  <xdr:twoCellAnchor editAs="absolute">
    <xdr:from>
      <xdr:col>5</xdr:col>
      <xdr:colOff>476250</xdr:colOff>
      <xdr:row>9</xdr:row>
      <xdr:rowOff>838200</xdr:rowOff>
    </xdr:from>
    <xdr:to>
      <xdr:col>7</xdr:col>
      <xdr:colOff>28575</xdr:colOff>
      <xdr:row>9</xdr:row>
      <xdr:rowOff>838200</xdr:rowOff>
    </xdr:to>
    <xdr:sp>
      <xdr:nvSpPr>
        <xdr:cNvPr id="21" name="Line 24"/>
        <xdr:cNvSpPr>
          <a:spLocks/>
        </xdr:cNvSpPr>
      </xdr:nvSpPr>
      <xdr:spPr>
        <a:xfrm>
          <a:off x="4048125" y="24574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9</xdr:row>
      <xdr:rowOff>847725</xdr:rowOff>
    </xdr:from>
    <xdr:to>
      <xdr:col>6</xdr:col>
      <xdr:colOff>590550</xdr:colOff>
      <xdr:row>10</xdr:row>
      <xdr:rowOff>57150</xdr:rowOff>
    </xdr:to>
    <xdr:grpSp>
      <xdr:nvGrpSpPr>
        <xdr:cNvPr id="22" name="Group 25"/>
        <xdr:cNvGrpSpPr>
          <a:grpSpLocks/>
        </xdr:cNvGrpSpPr>
      </xdr:nvGrpSpPr>
      <xdr:grpSpPr>
        <a:xfrm>
          <a:off x="4019550" y="2466975"/>
          <a:ext cx="857250" cy="285750"/>
          <a:chOff x="-7326" y="-3614280"/>
          <a:chExt cx="24030" cy="6660"/>
        </a:xfrm>
        <a:solidFill>
          <a:srgbClr val="FFFFFF"/>
        </a:solidFill>
      </xdr:grpSpPr>
      <xdr:sp>
        <xdr:nvSpPr>
          <xdr:cNvPr id="23" name="Line 26"/>
          <xdr:cNvSpPr>
            <a:spLocks/>
          </xdr:cNvSpPr>
        </xdr:nvSpPr>
        <xdr:spPr>
          <a:xfrm flipV="1">
            <a:off x="11099" y="-3614280"/>
            <a:ext cx="5605" cy="66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 flipH="1">
            <a:off x="-7326" y="-3607620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561975</xdr:colOff>
      <xdr:row>9</xdr:row>
      <xdr:rowOff>619125</xdr:rowOff>
    </xdr:from>
    <xdr:to>
      <xdr:col>6</xdr:col>
      <xdr:colOff>514350</xdr:colOff>
      <xdr:row>9</xdr:row>
      <xdr:rowOff>800100</xdr:rowOff>
    </xdr:to>
    <xdr:sp>
      <xdr:nvSpPr>
        <xdr:cNvPr id="25" name="Text 34"/>
        <xdr:cNvSpPr txBox="1">
          <a:spLocks noChangeArrowheads="1"/>
        </xdr:cNvSpPr>
      </xdr:nvSpPr>
      <xdr:spPr>
        <a:xfrm>
          <a:off x="3419475" y="2238375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Folding Machine</a:t>
          </a:r>
        </a:p>
      </xdr:txBody>
    </xdr:sp>
    <xdr:clientData/>
  </xdr:twoCellAnchor>
  <xdr:twoCellAnchor editAs="absolute">
    <xdr:from>
      <xdr:col>5</xdr:col>
      <xdr:colOff>123825</xdr:colOff>
      <xdr:row>9</xdr:row>
      <xdr:rowOff>942975</xdr:rowOff>
    </xdr:from>
    <xdr:to>
      <xdr:col>6</xdr:col>
      <xdr:colOff>352425</xdr:colOff>
      <xdr:row>10</xdr:row>
      <xdr:rowOff>57150</xdr:rowOff>
    </xdr:to>
    <xdr:sp>
      <xdr:nvSpPr>
        <xdr:cNvPr id="26" name="Text 35"/>
        <xdr:cNvSpPr txBox="1">
          <a:spLocks noChangeArrowheads="1"/>
        </xdr:cNvSpPr>
      </xdr:nvSpPr>
      <xdr:spPr>
        <a:xfrm>
          <a:off x="3695700" y="25622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Improper Setup</a:t>
          </a:r>
        </a:p>
      </xdr:txBody>
    </xdr:sp>
    <xdr:clientData/>
  </xdr:twoCellAnchor>
  <xdr:twoCellAnchor editAs="absolute">
    <xdr:from>
      <xdr:col>1</xdr:col>
      <xdr:colOff>38100</xdr:colOff>
      <xdr:row>4</xdr:row>
      <xdr:rowOff>123825</xdr:rowOff>
    </xdr:from>
    <xdr:to>
      <xdr:col>2</xdr:col>
      <xdr:colOff>304800</xdr:colOff>
      <xdr:row>4</xdr:row>
      <xdr:rowOff>123825</xdr:rowOff>
    </xdr:to>
    <xdr:sp>
      <xdr:nvSpPr>
        <xdr:cNvPr id="27" name="Line 38"/>
        <xdr:cNvSpPr>
          <a:spLocks/>
        </xdr:cNvSpPr>
      </xdr:nvSpPr>
      <xdr:spPr>
        <a:xfrm>
          <a:off x="752475" y="7715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133350</xdr:rowOff>
    </xdr:from>
    <xdr:to>
      <xdr:col>2</xdr:col>
      <xdr:colOff>152400</xdr:colOff>
      <xdr:row>6</xdr:row>
      <xdr:rowOff>95250</xdr:rowOff>
    </xdr:to>
    <xdr:grpSp>
      <xdr:nvGrpSpPr>
        <xdr:cNvPr id="28" name="Group 39"/>
        <xdr:cNvGrpSpPr>
          <a:grpSpLocks/>
        </xdr:cNvGrpSpPr>
      </xdr:nvGrpSpPr>
      <xdr:grpSpPr>
        <a:xfrm>
          <a:off x="723900" y="781050"/>
          <a:ext cx="857250" cy="285750"/>
          <a:chOff x="-1916" y="-41231"/>
          <a:chExt cx="13230" cy="150"/>
        </a:xfrm>
        <a:solidFill>
          <a:srgbClr val="FFFFFF"/>
        </a:solidFill>
      </xdr:grpSpPr>
      <xdr:sp>
        <xdr:nvSpPr>
          <xdr:cNvPr id="29" name="Line 40"/>
          <xdr:cNvSpPr>
            <a:spLocks/>
          </xdr:cNvSpPr>
        </xdr:nvSpPr>
        <xdr:spPr>
          <a:xfrm flipV="1">
            <a:off x="8228" y="-41231"/>
            <a:ext cx="3086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1"/>
          <xdr:cNvSpPr>
            <a:spLocks/>
          </xdr:cNvSpPr>
        </xdr:nvSpPr>
        <xdr:spPr>
          <a:xfrm flipH="1">
            <a:off x="-1916" y="-41081"/>
            <a:ext cx="101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514350</xdr:colOff>
      <xdr:row>6</xdr:row>
      <xdr:rowOff>95250</xdr:rowOff>
    </xdr:from>
    <xdr:to>
      <xdr:col>1</xdr:col>
      <xdr:colOff>638175</xdr:colOff>
      <xdr:row>8</xdr:row>
      <xdr:rowOff>57150</xdr:rowOff>
    </xdr:to>
    <xdr:grpSp>
      <xdr:nvGrpSpPr>
        <xdr:cNvPr id="31" name="Group 42"/>
        <xdr:cNvGrpSpPr>
          <a:grpSpLocks/>
        </xdr:cNvGrpSpPr>
      </xdr:nvGrpSpPr>
      <xdr:grpSpPr>
        <a:xfrm>
          <a:off x="514350" y="1066800"/>
          <a:ext cx="838200" cy="285750"/>
          <a:chOff x="-5582" y="-61853"/>
          <a:chExt cx="23496" cy="180"/>
        </a:xfrm>
        <a:solidFill>
          <a:srgbClr val="FFFFFF"/>
        </a:solidFill>
      </xdr:grpSpPr>
      <xdr:sp>
        <xdr:nvSpPr>
          <xdr:cNvPr id="32" name="Line 43"/>
          <xdr:cNvSpPr>
            <a:spLocks/>
          </xdr:cNvSpPr>
        </xdr:nvSpPr>
        <xdr:spPr>
          <a:xfrm flipV="1">
            <a:off x="12575" y="-61853"/>
            <a:ext cx="5339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4"/>
          <xdr:cNvSpPr>
            <a:spLocks/>
          </xdr:cNvSpPr>
        </xdr:nvSpPr>
        <xdr:spPr>
          <a:xfrm flipH="1">
            <a:off x="-5582" y="-61673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390525</xdr:colOff>
      <xdr:row>8</xdr:row>
      <xdr:rowOff>57150</xdr:rowOff>
    </xdr:from>
    <xdr:to>
      <xdr:col>1</xdr:col>
      <xdr:colOff>409575</xdr:colOff>
      <xdr:row>9</xdr:row>
      <xdr:rowOff>19050</xdr:rowOff>
    </xdr:to>
    <xdr:grpSp>
      <xdr:nvGrpSpPr>
        <xdr:cNvPr id="34" name="Group 45"/>
        <xdr:cNvGrpSpPr>
          <a:grpSpLocks/>
        </xdr:cNvGrpSpPr>
      </xdr:nvGrpSpPr>
      <xdr:grpSpPr>
        <a:xfrm>
          <a:off x="390525" y="1352550"/>
          <a:ext cx="733425" cy="285750"/>
          <a:chOff x="-9053" y="-65072000"/>
          <a:chExt cx="20559" cy="120000"/>
        </a:xfrm>
        <a:solidFill>
          <a:srgbClr val="FFFFFF"/>
        </a:solidFill>
      </xdr:grpSpPr>
      <xdr:sp>
        <xdr:nvSpPr>
          <xdr:cNvPr id="35" name="Line 46"/>
          <xdr:cNvSpPr>
            <a:spLocks/>
          </xdr:cNvSpPr>
        </xdr:nvSpPr>
        <xdr:spPr>
          <a:xfrm flipV="1">
            <a:off x="6968" y="-65072000"/>
            <a:ext cx="4538" cy="1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7"/>
          <xdr:cNvSpPr>
            <a:spLocks/>
          </xdr:cNvSpPr>
        </xdr:nvSpPr>
        <xdr:spPr>
          <a:xfrm flipH="1">
            <a:off x="-9053" y="-64952000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409575</xdr:colOff>
      <xdr:row>9</xdr:row>
      <xdr:rowOff>704850</xdr:rowOff>
    </xdr:from>
    <xdr:to>
      <xdr:col>2</xdr:col>
      <xdr:colOff>638175</xdr:colOff>
      <xdr:row>9</xdr:row>
      <xdr:rowOff>895350</xdr:rowOff>
    </xdr:to>
    <xdr:sp>
      <xdr:nvSpPr>
        <xdr:cNvPr id="37" name="Text 48"/>
        <xdr:cNvSpPr txBox="1">
          <a:spLocks noChangeArrowheads="1"/>
        </xdr:cNvSpPr>
      </xdr:nvSpPr>
      <xdr:spPr>
        <a:xfrm>
          <a:off x="1123950" y="23241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400050</xdr:colOff>
      <xdr:row>5</xdr:row>
      <xdr:rowOff>66675</xdr:rowOff>
    </xdr:from>
    <xdr:to>
      <xdr:col>1</xdr:col>
      <xdr:colOff>628650</xdr:colOff>
      <xdr:row>6</xdr:row>
      <xdr:rowOff>95250</xdr:rowOff>
    </xdr:to>
    <xdr:sp>
      <xdr:nvSpPr>
        <xdr:cNvPr id="38" name="Text 49"/>
        <xdr:cNvSpPr txBox="1">
          <a:spLocks noChangeArrowheads="1"/>
        </xdr:cNvSpPr>
      </xdr:nvSpPr>
      <xdr:spPr>
        <a:xfrm>
          <a:off x="400050" y="8763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638175</xdr:colOff>
      <xdr:row>11</xdr:row>
      <xdr:rowOff>28575</xdr:rowOff>
    </xdr:from>
    <xdr:to>
      <xdr:col>2</xdr:col>
      <xdr:colOff>152400</xdr:colOff>
      <xdr:row>12</xdr:row>
      <xdr:rowOff>47625</xdr:rowOff>
    </xdr:to>
    <xdr:sp>
      <xdr:nvSpPr>
        <xdr:cNvPr id="39" name="Text 50"/>
        <xdr:cNvSpPr txBox="1">
          <a:spLocks noChangeArrowheads="1"/>
        </xdr:cNvSpPr>
      </xdr:nvSpPr>
      <xdr:spPr>
        <a:xfrm>
          <a:off x="638175" y="28860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9525</xdr:colOff>
      <xdr:row>8</xdr:row>
      <xdr:rowOff>161925</xdr:rowOff>
    </xdr:from>
    <xdr:to>
      <xdr:col>1</xdr:col>
      <xdr:colOff>238125</xdr:colOff>
      <xdr:row>9</xdr:row>
      <xdr:rowOff>19050</xdr:rowOff>
    </xdr:to>
    <xdr:sp>
      <xdr:nvSpPr>
        <xdr:cNvPr id="40" name="Text 51"/>
        <xdr:cNvSpPr txBox="1">
          <a:spLocks noChangeArrowheads="1"/>
        </xdr:cNvSpPr>
      </xdr:nvSpPr>
      <xdr:spPr>
        <a:xfrm>
          <a:off x="9525" y="14573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1</xdr:col>
      <xdr:colOff>542925</xdr:colOff>
      <xdr:row>9</xdr:row>
      <xdr:rowOff>885825</xdr:rowOff>
    </xdr:from>
    <xdr:to>
      <xdr:col>3</xdr:col>
      <xdr:colOff>95250</xdr:colOff>
      <xdr:row>9</xdr:row>
      <xdr:rowOff>885825</xdr:rowOff>
    </xdr:to>
    <xdr:sp>
      <xdr:nvSpPr>
        <xdr:cNvPr id="41" name="Line 52"/>
        <xdr:cNvSpPr>
          <a:spLocks/>
        </xdr:cNvSpPr>
      </xdr:nvSpPr>
      <xdr:spPr>
        <a:xfrm>
          <a:off x="1257300" y="25050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9</xdr:row>
      <xdr:rowOff>895350</xdr:rowOff>
    </xdr:from>
    <xdr:to>
      <xdr:col>2</xdr:col>
      <xdr:colOff>600075</xdr:colOff>
      <xdr:row>10</xdr:row>
      <xdr:rowOff>104775</xdr:rowOff>
    </xdr:to>
    <xdr:grpSp>
      <xdr:nvGrpSpPr>
        <xdr:cNvPr id="42" name="Group 53"/>
        <xdr:cNvGrpSpPr>
          <a:grpSpLocks/>
        </xdr:cNvGrpSpPr>
      </xdr:nvGrpSpPr>
      <xdr:grpSpPr>
        <a:xfrm>
          <a:off x="1171575" y="2514600"/>
          <a:ext cx="857250" cy="285750"/>
          <a:chOff x="-7159" y="-1958779"/>
          <a:chExt cx="24030" cy="3630"/>
        </a:xfrm>
        <a:solidFill>
          <a:srgbClr val="FFFFFF"/>
        </a:solidFill>
      </xdr:grpSpPr>
      <xdr:sp>
        <xdr:nvSpPr>
          <xdr:cNvPr id="43" name="Line 54"/>
          <xdr:cNvSpPr>
            <a:spLocks/>
          </xdr:cNvSpPr>
        </xdr:nvSpPr>
        <xdr:spPr>
          <a:xfrm flipV="1">
            <a:off x="11266" y="-1958779"/>
            <a:ext cx="5605" cy="36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5"/>
          <xdr:cNvSpPr>
            <a:spLocks/>
          </xdr:cNvSpPr>
        </xdr:nvSpPr>
        <xdr:spPr>
          <a:xfrm flipH="1">
            <a:off x="-7159" y="-1955149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247650</xdr:colOff>
      <xdr:row>10</xdr:row>
      <xdr:rowOff>104775</xdr:rowOff>
    </xdr:from>
    <xdr:to>
      <xdr:col>2</xdr:col>
      <xdr:colOff>371475</xdr:colOff>
      <xdr:row>12</xdr:row>
      <xdr:rowOff>66675</xdr:rowOff>
    </xdr:to>
    <xdr:grpSp>
      <xdr:nvGrpSpPr>
        <xdr:cNvPr id="45" name="Group 56"/>
        <xdr:cNvGrpSpPr>
          <a:grpSpLocks/>
        </xdr:cNvGrpSpPr>
      </xdr:nvGrpSpPr>
      <xdr:grpSpPr>
        <a:xfrm>
          <a:off x="962025" y="2800350"/>
          <a:ext cx="838200" cy="285750"/>
          <a:chOff x="-13033" y="-81292"/>
          <a:chExt cx="23496" cy="150"/>
        </a:xfrm>
        <a:solidFill>
          <a:srgbClr val="FFFFFF"/>
        </a:solidFill>
      </xdr:grpSpPr>
      <xdr:sp>
        <xdr:nvSpPr>
          <xdr:cNvPr id="46" name="Line 57"/>
          <xdr:cNvSpPr>
            <a:spLocks/>
          </xdr:cNvSpPr>
        </xdr:nvSpPr>
        <xdr:spPr>
          <a:xfrm flipV="1">
            <a:off x="5124" y="-81292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8"/>
          <xdr:cNvSpPr>
            <a:spLocks/>
          </xdr:cNvSpPr>
        </xdr:nvSpPr>
        <xdr:spPr>
          <a:xfrm flipH="1">
            <a:off x="-13033" y="-81142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12</xdr:row>
      <xdr:rowOff>66675</xdr:rowOff>
    </xdr:from>
    <xdr:to>
      <xdr:col>2</xdr:col>
      <xdr:colOff>142875</xdr:colOff>
      <xdr:row>14</xdr:row>
      <xdr:rowOff>28575</xdr:rowOff>
    </xdr:to>
    <xdr:grpSp>
      <xdr:nvGrpSpPr>
        <xdr:cNvPr id="48" name="Group 59"/>
        <xdr:cNvGrpSpPr>
          <a:grpSpLocks/>
        </xdr:cNvGrpSpPr>
      </xdr:nvGrpSpPr>
      <xdr:grpSpPr>
        <a:xfrm>
          <a:off x="838200" y="3086100"/>
          <a:ext cx="733425" cy="285750"/>
          <a:chOff x="-16504" y="-101117"/>
          <a:chExt cx="20559" cy="150"/>
        </a:xfrm>
        <a:solidFill>
          <a:srgbClr val="FFFFFF"/>
        </a:solidFill>
      </xdr:grpSpPr>
      <xdr:sp>
        <xdr:nvSpPr>
          <xdr:cNvPr id="49" name="Line 60"/>
          <xdr:cNvSpPr>
            <a:spLocks/>
          </xdr:cNvSpPr>
        </xdr:nvSpPr>
        <xdr:spPr>
          <a:xfrm flipV="1">
            <a:off x="-483" y="-101117"/>
            <a:ext cx="4538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1"/>
          <xdr:cNvSpPr>
            <a:spLocks/>
          </xdr:cNvSpPr>
        </xdr:nvSpPr>
        <xdr:spPr>
          <a:xfrm flipH="1">
            <a:off x="-16504" y="-100967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619125</xdr:colOff>
      <xdr:row>3</xdr:row>
      <xdr:rowOff>114300</xdr:rowOff>
    </xdr:from>
    <xdr:to>
      <xdr:col>2</xdr:col>
      <xdr:colOff>133350</xdr:colOff>
      <xdr:row>4</xdr:row>
      <xdr:rowOff>142875</xdr:rowOff>
    </xdr:to>
    <xdr:sp>
      <xdr:nvSpPr>
        <xdr:cNvPr id="51" name="Text 62"/>
        <xdr:cNvSpPr txBox="1">
          <a:spLocks noChangeArrowheads="1"/>
        </xdr:cNvSpPr>
      </xdr:nvSpPr>
      <xdr:spPr>
        <a:xfrm>
          <a:off x="619125" y="60007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1</xdr:col>
      <xdr:colOff>133350</xdr:colOff>
      <xdr:row>9</xdr:row>
      <xdr:rowOff>990600</xdr:rowOff>
    </xdr:from>
    <xdr:to>
      <xdr:col>2</xdr:col>
      <xdr:colOff>361950</xdr:colOff>
      <xdr:row>10</xdr:row>
      <xdr:rowOff>104775</xdr:rowOff>
    </xdr:to>
    <xdr:sp>
      <xdr:nvSpPr>
        <xdr:cNvPr id="52" name="Text 63"/>
        <xdr:cNvSpPr txBox="1">
          <a:spLocks noChangeArrowheads="1"/>
        </xdr:cNvSpPr>
      </xdr:nvSpPr>
      <xdr:spPr>
        <a:xfrm>
          <a:off x="847725" y="26098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161925</xdr:colOff>
      <xdr:row>7</xdr:row>
      <xdr:rowOff>38100</xdr:rowOff>
    </xdr:from>
    <xdr:to>
      <xdr:col>1</xdr:col>
      <xdr:colOff>390525</xdr:colOff>
      <xdr:row>8</xdr:row>
      <xdr:rowOff>57150</xdr:rowOff>
    </xdr:to>
    <xdr:sp>
      <xdr:nvSpPr>
        <xdr:cNvPr id="53" name="Text 64"/>
        <xdr:cNvSpPr txBox="1">
          <a:spLocks noChangeArrowheads="1"/>
        </xdr:cNvSpPr>
      </xdr:nvSpPr>
      <xdr:spPr>
        <a:xfrm>
          <a:off x="161925" y="117157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457200</xdr:colOff>
      <xdr:row>13</xdr:row>
      <xdr:rowOff>9525</xdr:rowOff>
    </xdr:from>
    <xdr:to>
      <xdr:col>1</xdr:col>
      <xdr:colOff>685800</xdr:colOff>
      <xdr:row>14</xdr:row>
      <xdr:rowOff>28575</xdr:rowOff>
    </xdr:to>
    <xdr:sp>
      <xdr:nvSpPr>
        <xdr:cNvPr id="54" name="Text 65"/>
        <xdr:cNvSpPr txBox="1">
          <a:spLocks noChangeArrowheads="1"/>
        </xdr:cNvSpPr>
      </xdr:nvSpPr>
      <xdr:spPr>
        <a:xfrm>
          <a:off x="457200" y="31908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9</xdr:col>
      <xdr:colOff>152400</xdr:colOff>
      <xdr:row>12</xdr:row>
      <xdr:rowOff>47625</xdr:rowOff>
    </xdr:to>
    <xdr:sp>
      <xdr:nvSpPr>
        <xdr:cNvPr id="55" name="Text 66"/>
        <xdr:cNvSpPr txBox="1">
          <a:spLocks noChangeArrowheads="1"/>
        </xdr:cNvSpPr>
      </xdr:nvSpPr>
      <xdr:spPr>
        <a:xfrm>
          <a:off x="5743575" y="1628775"/>
          <a:ext cx="15049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During January 2010, Folded Flaps accounted for 39.5% of carton defects on Line 3 which was  higher than desired and caused customer dissatisfaction, scrap, rework and waste.</a:t>
          </a:r>
        </a:p>
      </xdr:txBody>
    </xdr:sp>
    <xdr:clientData/>
  </xdr:twoCellAnchor>
  <xdr:twoCellAnchor>
    <xdr:from>
      <xdr:col>8</xdr:col>
      <xdr:colOff>38100</xdr:colOff>
      <xdr:row>8</xdr:row>
      <xdr:rowOff>95250</xdr:rowOff>
    </xdr:from>
    <xdr:to>
      <xdr:col>8</xdr:col>
      <xdr:colOff>1333500</xdr:colOff>
      <xdr:row>8</xdr:row>
      <xdr:rowOff>285750</xdr:rowOff>
    </xdr:to>
    <xdr:sp>
      <xdr:nvSpPr>
        <xdr:cNvPr id="56" name="Text 67"/>
        <xdr:cNvSpPr txBox="1">
          <a:spLocks noChangeArrowheads="1"/>
        </xdr:cNvSpPr>
      </xdr:nvSpPr>
      <xdr:spPr>
        <a:xfrm>
          <a:off x="5753100" y="1390650"/>
          <a:ext cx="12954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Problem Statement</a:t>
          </a:r>
        </a:p>
      </xdr:txBody>
    </xdr:sp>
    <xdr:clientData/>
  </xdr:twoCellAnchor>
  <xdr:twoCellAnchor>
    <xdr:from>
      <xdr:col>6</xdr:col>
      <xdr:colOff>523875</xdr:colOff>
      <xdr:row>3</xdr:row>
      <xdr:rowOff>47625</xdr:rowOff>
    </xdr:from>
    <xdr:to>
      <xdr:col>8</xdr:col>
      <xdr:colOff>209550</xdr:colOff>
      <xdr:row>6</xdr:row>
      <xdr:rowOff>66675</xdr:rowOff>
    </xdr:to>
    <xdr:sp>
      <xdr:nvSpPr>
        <xdr:cNvPr id="57" name="Text 68"/>
        <xdr:cNvSpPr txBox="1">
          <a:spLocks noChangeArrowheads="1"/>
        </xdr:cNvSpPr>
      </xdr:nvSpPr>
      <xdr:spPr>
        <a:xfrm>
          <a:off x="4810125" y="533400"/>
          <a:ext cx="11144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To copy all fishbone "objects"
Use Cntl-Shift-A</a:t>
          </a:r>
        </a:p>
      </xdr:txBody>
    </xdr:sp>
    <xdr:clientData/>
  </xdr:twoCellAnchor>
  <xdr:twoCellAnchor>
    <xdr:from>
      <xdr:col>4</xdr:col>
      <xdr:colOff>600075</xdr:colOff>
      <xdr:row>9</xdr:row>
      <xdr:rowOff>838200</xdr:rowOff>
    </xdr:from>
    <xdr:to>
      <xdr:col>6</xdr:col>
      <xdr:colOff>514350</xdr:colOff>
      <xdr:row>11</xdr:row>
      <xdr:rowOff>47625</xdr:rowOff>
    </xdr:to>
    <xdr:sp>
      <xdr:nvSpPr>
        <xdr:cNvPr id="58" name="Oval 69"/>
        <xdr:cNvSpPr>
          <a:spLocks/>
        </xdr:cNvSpPr>
      </xdr:nvSpPr>
      <xdr:spPr>
        <a:xfrm>
          <a:off x="3457575" y="2457450"/>
          <a:ext cx="13430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123825</xdr:rowOff>
    </xdr:from>
    <xdr:to>
      <xdr:col>5</xdr:col>
      <xdr:colOff>476250</xdr:colOff>
      <xdr:row>8</xdr:row>
      <xdr:rowOff>285750</xdr:rowOff>
    </xdr:to>
    <xdr:sp>
      <xdr:nvSpPr>
        <xdr:cNvPr id="59" name="Oval 70"/>
        <xdr:cNvSpPr>
          <a:spLocks/>
        </xdr:cNvSpPr>
      </xdr:nvSpPr>
      <xdr:spPr>
        <a:xfrm>
          <a:off x="2705100" y="1095375"/>
          <a:ext cx="1343025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12</xdr:row>
      <xdr:rowOff>47625</xdr:rowOff>
    </xdr:from>
    <xdr:to>
      <xdr:col>8</xdr:col>
      <xdr:colOff>771525</xdr:colOff>
      <xdr:row>17</xdr:row>
      <xdr:rowOff>57150</xdr:rowOff>
    </xdr:to>
    <xdr:sp>
      <xdr:nvSpPr>
        <xdr:cNvPr id="60" name="AutoShape 72"/>
        <xdr:cNvSpPr>
          <a:spLocks/>
        </xdr:cNvSpPr>
      </xdr:nvSpPr>
      <xdr:spPr>
        <a:xfrm>
          <a:off x="6048375" y="3067050"/>
          <a:ext cx="438150" cy="819150"/>
        </a:xfrm>
        <a:prstGeom prst="up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9</xdr:row>
      <xdr:rowOff>314325</xdr:rowOff>
    </xdr:from>
    <xdr:to>
      <xdr:col>11</xdr:col>
      <xdr:colOff>495300</xdr:colOff>
      <xdr:row>10</xdr:row>
      <xdr:rowOff>66675</xdr:rowOff>
    </xdr:to>
    <xdr:sp>
      <xdr:nvSpPr>
        <xdr:cNvPr id="61" name="AutoShape 73"/>
        <xdr:cNvSpPr>
          <a:spLocks/>
        </xdr:cNvSpPr>
      </xdr:nvSpPr>
      <xdr:spPr>
        <a:xfrm>
          <a:off x="7724775" y="1933575"/>
          <a:ext cx="1257300" cy="828675"/>
        </a:xfrm>
        <a:prstGeom prst="wedgeRoundRectCallout">
          <a:avLst>
            <a:gd name="adj1" fmla="val -153787"/>
            <a:gd name="adj2" fmla="val 20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Use "Big Bar" to create problem statement for fishbone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19050</xdr:rowOff>
    </xdr:from>
    <xdr:to>
      <xdr:col>14</xdr:col>
      <xdr:colOff>742950</xdr:colOff>
      <xdr:row>16</xdr:row>
      <xdr:rowOff>47625</xdr:rowOff>
    </xdr:to>
    <xdr:graphicFrame>
      <xdr:nvGraphicFramePr>
        <xdr:cNvPr id="1" name="Chart 9"/>
        <xdr:cNvGraphicFramePr/>
      </xdr:nvGraphicFramePr>
      <xdr:xfrm>
        <a:off x="7562850" y="342900"/>
        <a:ext cx="5276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9</xdr:row>
      <xdr:rowOff>476250</xdr:rowOff>
    </xdr:from>
    <xdr:to>
      <xdr:col>8</xdr:col>
      <xdr:colOff>0</xdr:colOff>
      <xdr:row>9</xdr:row>
      <xdr:rowOff>476250</xdr:rowOff>
    </xdr:to>
    <xdr:sp>
      <xdr:nvSpPr>
        <xdr:cNvPr id="1" name="Line 1"/>
        <xdr:cNvSpPr>
          <a:spLocks/>
        </xdr:cNvSpPr>
      </xdr:nvSpPr>
      <xdr:spPr>
        <a:xfrm>
          <a:off x="104775" y="2095500"/>
          <a:ext cx="5610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685800</xdr:colOff>
      <xdr:row>2</xdr:row>
      <xdr:rowOff>104775</xdr:rowOff>
    </xdr:from>
    <xdr:to>
      <xdr:col>7</xdr:col>
      <xdr:colOff>504825</xdr:colOff>
      <xdr:row>9</xdr:row>
      <xdr:rowOff>476250</xdr:rowOff>
    </xdr:to>
    <xdr:sp>
      <xdr:nvSpPr>
        <xdr:cNvPr id="2" name="Line 2"/>
        <xdr:cNvSpPr>
          <a:spLocks/>
        </xdr:cNvSpPr>
      </xdr:nvSpPr>
      <xdr:spPr>
        <a:xfrm>
          <a:off x="4257675" y="428625"/>
          <a:ext cx="1247775" cy="1666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</xdr:row>
      <xdr:rowOff>95250</xdr:rowOff>
    </xdr:from>
    <xdr:to>
      <xdr:col>3</xdr:col>
      <xdr:colOff>600075</xdr:colOff>
      <xdr:row>9</xdr:row>
      <xdr:rowOff>495300</xdr:rowOff>
    </xdr:to>
    <xdr:sp>
      <xdr:nvSpPr>
        <xdr:cNvPr id="3" name="Line 3"/>
        <xdr:cNvSpPr>
          <a:spLocks/>
        </xdr:cNvSpPr>
      </xdr:nvSpPr>
      <xdr:spPr>
        <a:xfrm>
          <a:off x="1457325" y="419100"/>
          <a:ext cx="1285875" cy="1695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552450</xdr:colOff>
      <xdr:row>9</xdr:row>
      <xdr:rowOff>476250</xdr:rowOff>
    </xdr:from>
    <xdr:to>
      <xdr:col>7</xdr:col>
      <xdr:colOff>285750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124325" y="2095500"/>
          <a:ext cx="1162050" cy="1685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9</xdr:row>
      <xdr:rowOff>476250</xdr:rowOff>
    </xdr:from>
    <xdr:to>
      <xdr:col>3</xdr:col>
      <xdr:colOff>409575</xdr:colOff>
      <xdr:row>16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1171575" y="2095500"/>
          <a:ext cx="1381125" cy="1676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552450</xdr:colOff>
      <xdr:row>0</xdr:row>
      <xdr:rowOff>142875</xdr:rowOff>
    </xdr:from>
    <xdr:to>
      <xdr:col>7</xdr:col>
      <xdr:colOff>57150</xdr:colOff>
      <xdr:row>2</xdr:row>
      <xdr:rowOff>104775</xdr:rowOff>
    </xdr:to>
    <xdr:sp>
      <xdr:nvSpPr>
        <xdr:cNvPr id="6" name="Text 6"/>
        <xdr:cNvSpPr txBox="1">
          <a:spLocks noChangeArrowheads="1"/>
        </xdr:cNvSpPr>
      </xdr:nvSpPr>
      <xdr:spPr>
        <a:xfrm>
          <a:off x="3409950" y="142875"/>
          <a:ext cx="1647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Process/Methods</a:t>
          </a:r>
        </a:p>
      </xdr:txBody>
    </xdr:sp>
    <xdr:clientData/>
  </xdr:twoCellAnchor>
  <xdr:twoCellAnchor editAs="absolute">
    <xdr:from>
      <xdr:col>0</xdr:col>
      <xdr:colOff>638175</xdr:colOff>
      <xdr:row>0</xdr:row>
      <xdr:rowOff>123825</xdr:rowOff>
    </xdr:from>
    <xdr:to>
      <xdr:col>3</xdr:col>
      <xdr:colOff>76200</xdr:colOff>
      <xdr:row>2</xdr:row>
      <xdr:rowOff>85725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38175" y="123825"/>
          <a:ext cx="15811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Materials</a:t>
          </a:r>
        </a:p>
      </xdr:txBody>
    </xdr:sp>
    <xdr:clientData/>
  </xdr:twoCellAnchor>
  <xdr:twoCellAnchor editAs="absolute">
    <xdr:from>
      <xdr:col>5</xdr:col>
      <xdr:colOff>152400</xdr:colOff>
      <xdr:row>16</xdr:row>
      <xdr:rowOff>114300</xdr:rowOff>
    </xdr:from>
    <xdr:to>
      <xdr:col>6</xdr:col>
      <xdr:colOff>304800</xdr:colOff>
      <xdr:row>18</xdr:row>
      <xdr:rowOff>76200</xdr:rowOff>
    </xdr:to>
    <xdr:sp>
      <xdr:nvSpPr>
        <xdr:cNvPr id="8" name="Text 8"/>
        <xdr:cNvSpPr txBox="1">
          <a:spLocks noChangeArrowheads="1"/>
        </xdr:cNvSpPr>
      </xdr:nvSpPr>
      <xdr:spPr>
        <a:xfrm>
          <a:off x="3724275" y="3781425"/>
          <a:ext cx="866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Machines</a:t>
          </a:r>
        </a:p>
      </xdr:txBody>
    </xdr:sp>
    <xdr:clientData/>
  </xdr:twoCellAnchor>
  <xdr:twoCellAnchor editAs="absolute">
    <xdr:from>
      <xdr:col>0</xdr:col>
      <xdr:colOff>390525</xdr:colOff>
      <xdr:row>16</xdr:row>
      <xdr:rowOff>95250</xdr:rowOff>
    </xdr:from>
    <xdr:to>
      <xdr:col>2</xdr:col>
      <xdr:colOff>542925</xdr:colOff>
      <xdr:row>18</xdr:row>
      <xdr:rowOff>66675</xdr:rowOff>
    </xdr:to>
    <xdr:sp>
      <xdr:nvSpPr>
        <xdr:cNvPr id="9" name="Text 9"/>
        <xdr:cNvSpPr txBox="1">
          <a:spLocks noChangeArrowheads="1"/>
        </xdr:cNvSpPr>
      </xdr:nvSpPr>
      <xdr:spPr>
        <a:xfrm>
          <a:off x="390525" y="3762375"/>
          <a:ext cx="15811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People</a:t>
          </a:r>
        </a:p>
      </xdr:txBody>
    </xdr:sp>
    <xdr:clientData/>
  </xdr:twoCellAnchor>
  <xdr:twoCellAnchor editAs="absolute">
    <xdr:from>
      <xdr:col>4</xdr:col>
      <xdr:colOff>638175</xdr:colOff>
      <xdr:row>4</xdr:row>
      <xdr:rowOff>85725</xdr:rowOff>
    </xdr:from>
    <xdr:to>
      <xdr:col>6</xdr:col>
      <xdr:colOff>190500</xdr:colOff>
      <xdr:row>4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495675" y="7334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4</xdr:row>
      <xdr:rowOff>95250</xdr:rowOff>
    </xdr:from>
    <xdr:to>
      <xdr:col>6</xdr:col>
      <xdr:colOff>38100</xdr:colOff>
      <xdr:row>6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3467100" y="742950"/>
          <a:ext cx="857250" cy="285750"/>
          <a:chOff x="-1636" y="-40964"/>
          <a:chExt cx="13860" cy="15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8991" y="-40964"/>
            <a:ext cx="3233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-1636" y="-40814"/>
            <a:ext cx="106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400050</xdr:colOff>
      <xdr:row>6</xdr:row>
      <xdr:rowOff>57150</xdr:rowOff>
    </xdr:from>
    <xdr:to>
      <xdr:col>5</xdr:col>
      <xdr:colOff>523875</xdr:colOff>
      <xdr:row>8</xdr:row>
      <xdr:rowOff>19050</xdr:rowOff>
    </xdr:to>
    <xdr:grpSp>
      <xdr:nvGrpSpPr>
        <xdr:cNvPr id="14" name="Group 14"/>
        <xdr:cNvGrpSpPr>
          <a:grpSpLocks/>
        </xdr:cNvGrpSpPr>
      </xdr:nvGrpSpPr>
      <xdr:grpSpPr>
        <a:xfrm>
          <a:off x="3257550" y="1028700"/>
          <a:ext cx="838200" cy="285750"/>
          <a:chOff x="-8686" y="-61028"/>
          <a:chExt cx="23496" cy="15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9471" y="-61028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-8686" y="-60878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638175</xdr:colOff>
      <xdr:row>3</xdr:row>
      <xdr:rowOff>28575</xdr:rowOff>
    </xdr:from>
    <xdr:to>
      <xdr:col>5</xdr:col>
      <xdr:colOff>676275</xdr:colOff>
      <xdr:row>4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81300" y="514350"/>
          <a:ext cx="14668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Stacking Machine Setup</a:t>
          </a:r>
        </a:p>
      </xdr:txBody>
    </xdr:sp>
    <xdr:clientData/>
  </xdr:twoCellAnchor>
  <xdr:twoCellAnchor editAs="absolute">
    <xdr:from>
      <xdr:col>4</xdr:col>
      <xdr:colOff>47625</xdr:colOff>
      <xdr:row>5</xdr:row>
      <xdr:rowOff>28575</xdr:rowOff>
    </xdr:from>
    <xdr:to>
      <xdr:col>5</xdr:col>
      <xdr:colOff>514350</xdr:colOff>
      <xdr:row>6</xdr:row>
      <xdr:rowOff>57150</xdr:rowOff>
    </xdr:to>
    <xdr:sp>
      <xdr:nvSpPr>
        <xdr:cNvPr id="18" name="Text 21"/>
        <xdr:cNvSpPr txBox="1">
          <a:spLocks noChangeArrowheads="1"/>
        </xdr:cNvSpPr>
      </xdr:nvSpPr>
      <xdr:spPr>
        <a:xfrm>
          <a:off x="2905125" y="838200"/>
          <a:ext cx="1181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Improper Setup</a:t>
          </a:r>
        </a:p>
      </xdr:txBody>
    </xdr:sp>
    <xdr:clientData/>
  </xdr:twoCellAnchor>
  <xdr:twoCellAnchor editAs="absolute">
    <xdr:from>
      <xdr:col>3</xdr:col>
      <xdr:colOff>552450</xdr:colOff>
      <xdr:row>7</xdr:row>
      <xdr:rowOff>9525</xdr:rowOff>
    </xdr:from>
    <xdr:to>
      <xdr:col>5</xdr:col>
      <xdr:colOff>342900</xdr:colOff>
      <xdr:row>9</xdr:row>
      <xdr:rowOff>57150</xdr:rowOff>
    </xdr:to>
    <xdr:sp>
      <xdr:nvSpPr>
        <xdr:cNvPr id="19" name="Text 22"/>
        <xdr:cNvSpPr txBox="1">
          <a:spLocks noChangeArrowheads="1"/>
        </xdr:cNvSpPr>
      </xdr:nvSpPr>
      <xdr:spPr>
        <a:xfrm>
          <a:off x="2695575" y="1143000"/>
          <a:ext cx="12192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Used settings for wrong carton size</a:t>
          </a:r>
        </a:p>
      </xdr:txBody>
    </xdr:sp>
    <xdr:clientData/>
  </xdr:twoCellAnchor>
  <xdr:twoCellAnchor editAs="absolute">
    <xdr:from>
      <xdr:col>5</xdr:col>
      <xdr:colOff>476250</xdr:colOff>
      <xdr:row>9</xdr:row>
      <xdr:rowOff>838200</xdr:rowOff>
    </xdr:from>
    <xdr:to>
      <xdr:col>7</xdr:col>
      <xdr:colOff>28575</xdr:colOff>
      <xdr:row>9</xdr:row>
      <xdr:rowOff>838200</xdr:rowOff>
    </xdr:to>
    <xdr:sp>
      <xdr:nvSpPr>
        <xdr:cNvPr id="20" name="Line 20"/>
        <xdr:cNvSpPr>
          <a:spLocks/>
        </xdr:cNvSpPr>
      </xdr:nvSpPr>
      <xdr:spPr>
        <a:xfrm>
          <a:off x="4048125" y="24574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9</xdr:row>
      <xdr:rowOff>847725</xdr:rowOff>
    </xdr:from>
    <xdr:to>
      <xdr:col>6</xdr:col>
      <xdr:colOff>590550</xdr:colOff>
      <xdr:row>10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4019550" y="2466975"/>
          <a:ext cx="857250" cy="285750"/>
          <a:chOff x="-7326" y="-3614280"/>
          <a:chExt cx="24030" cy="666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V="1">
            <a:off x="11099" y="-3614280"/>
            <a:ext cx="5605" cy="66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-7326" y="-3607620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561975</xdr:colOff>
      <xdr:row>9</xdr:row>
      <xdr:rowOff>619125</xdr:rowOff>
    </xdr:from>
    <xdr:to>
      <xdr:col>6</xdr:col>
      <xdr:colOff>514350</xdr:colOff>
      <xdr:row>9</xdr:row>
      <xdr:rowOff>800100</xdr:rowOff>
    </xdr:to>
    <xdr:sp>
      <xdr:nvSpPr>
        <xdr:cNvPr id="24" name="Text 34"/>
        <xdr:cNvSpPr txBox="1">
          <a:spLocks noChangeArrowheads="1"/>
        </xdr:cNvSpPr>
      </xdr:nvSpPr>
      <xdr:spPr>
        <a:xfrm>
          <a:off x="3419475" y="2238375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Stacking Machine</a:t>
          </a:r>
        </a:p>
      </xdr:txBody>
    </xdr:sp>
    <xdr:clientData/>
  </xdr:twoCellAnchor>
  <xdr:twoCellAnchor editAs="absolute">
    <xdr:from>
      <xdr:col>5</xdr:col>
      <xdr:colOff>123825</xdr:colOff>
      <xdr:row>9</xdr:row>
      <xdr:rowOff>942975</xdr:rowOff>
    </xdr:from>
    <xdr:to>
      <xdr:col>6</xdr:col>
      <xdr:colOff>352425</xdr:colOff>
      <xdr:row>10</xdr:row>
      <xdr:rowOff>57150</xdr:rowOff>
    </xdr:to>
    <xdr:sp>
      <xdr:nvSpPr>
        <xdr:cNvPr id="25" name="Text 35"/>
        <xdr:cNvSpPr txBox="1">
          <a:spLocks noChangeArrowheads="1"/>
        </xdr:cNvSpPr>
      </xdr:nvSpPr>
      <xdr:spPr>
        <a:xfrm>
          <a:off x="3695700" y="25622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Improper Setup</a:t>
          </a:r>
        </a:p>
      </xdr:txBody>
    </xdr:sp>
    <xdr:clientData/>
  </xdr:twoCellAnchor>
  <xdr:twoCellAnchor editAs="absolute">
    <xdr:from>
      <xdr:col>1</xdr:col>
      <xdr:colOff>38100</xdr:colOff>
      <xdr:row>4</xdr:row>
      <xdr:rowOff>123825</xdr:rowOff>
    </xdr:from>
    <xdr:to>
      <xdr:col>2</xdr:col>
      <xdr:colOff>304800</xdr:colOff>
      <xdr:row>4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752475" y="7715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133350</xdr:rowOff>
    </xdr:from>
    <xdr:to>
      <xdr:col>2</xdr:col>
      <xdr:colOff>152400</xdr:colOff>
      <xdr:row>6</xdr:row>
      <xdr:rowOff>95250</xdr:rowOff>
    </xdr:to>
    <xdr:grpSp>
      <xdr:nvGrpSpPr>
        <xdr:cNvPr id="27" name="Group 27"/>
        <xdr:cNvGrpSpPr>
          <a:grpSpLocks/>
        </xdr:cNvGrpSpPr>
      </xdr:nvGrpSpPr>
      <xdr:grpSpPr>
        <a:xfrm>
          <a:off x="723900" y="781050"/>
          <a:ext cx="857250" cy="285750"/>
          <a:chOff x="-1916" y="-41231"/>
          <a:chExt cx="13230" cy="150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 flipV="1">
            <a:off x="8228" y="-41231"/>
            <a:ext cx="3086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-1916" y="-41081"/>
            <a:ext cx="101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514350</xdr:colOff>
      <xdr:row>6</xdr:row>
      <xdr:rowOff>95250</xdr:rowOff>
    </xdr:from>
    <xdr:to>
      <xdr:col>1</xdr:col>
      <xdr:colOff>638175</xdr:colOff>
      <xdr:row>8</xdr:row>
      <xdr:rowOff>57150</xdr:rowOff>
    </xdr:to>
    <xdr:grpSp>
      <xdr:nvGrpSpPr>
        <xdr:cNvPr id="30" name="Group 30"/>
        <xdr:cNvGrpSpPr>
          <a:grpSpLocks/>
        </xdr:cNvGrpSpPr>
      </xdr:nvGrpSpPr>
      <xdr:grpSpPr>
        <a:xfrm>
          <a:off x="514350" y="1066800"/>
          <a:ext cx="838200" cy="285750"/>
          <a:chOff x="-5582" y="-61853"/>
          <a:chExt cx="23496" cy="180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 flipV="1">
            <a:off x="12575" y="-61853"/>
            <a:ext cx="5339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-5582" y="-61673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390525</xdr:colOff>
      <xdr:row>8</xdr:row>
      <xdr:rowOff>57150</xdr:rowOff>
    </xdr:from>
    <xdr:to>
      <xdr:col>1</xdr:col>
      <xdr:colOff>409575</xdr:colOff>
      <xdr:row>9</xdr:row>
      <xdr:rowOff>19050</xdr:rowOff>
    </xdr:to>
    <xdr:grpSp>
      <xdr:nvGrpSpPr>
        <xdr:cNvPr id="33" name="Group 33"/>
        <xdr:cNvGrpSpPr>
          <a:grpSpLocks/>
        </xdr:cNvGrpSpPr>
      </xdr:nvGrpSpPr>
      <xdr:grpSpPr>
        <a:xfrm>
          <a:off x="390525" y="1352550"/>
          <a:ext cx="733425" cy="285750"/>
          <a:chOff x="-9053" y="-65072000"/>
          <a:chExt cx="20559" cy="12000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V="1">
            <a:off x="6968" y="-65072000"/>
            <a:ext cx="4538" cy="1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-9053" y="-64952000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409575</xdr:colOff>
      <xdr:row>9</xdr:row>
      <xdr:rowOff>704850</xdr:rowOff>
    </xdr:from>
    <xdr:to>
      <xdr:col>2</xdr:col>
      <xdr:colOff>638175</xdr:colOff>
      <xdr:row>9</xdr:row>
      <xdr:rowOff>895350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1123950" y="23241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400050</xdr:colOff>
      <xdr:row>5</xdr:row>
      <xdr:rowOff>66675</xdr:rowOff>
    </xdr:from>
    <xdr:to>
      <xdr:col>1</xdr:col>
      <xdr:colOff>628650</xdr:colOff>
      <xdr:row>6</xdr:row>
      <xdr:rowOff>95250</xdr:rowOff>
    </xdr:to>
    <xdr:sp>
      <xdr:nvSpPr>
        <xdr:cNvPr id="37" name="Text 49"/>
        <xdr:cNvSpPr txBox="1">
          <a:spLocks noChangeArrowheads="1"/>
        </xdr:cNvSpPr>
      </xdr:nvSpPr>
      <xdr:spPr>
        <a:xfrm>
          <a:off x="400050" y="8763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638175</xdr:colOff>
      <xdr:row>11</xdr:row>
      <xdr:rowOff>28575</xdr:rowOff>
    </xdr:from>
    <xdr:to>
      <xdr:col>2</xdr:col>
      <xdr:colOff>152400</xdr:colOff>
      <xdr:row>12</xdr:row>
      <xdr:rowOff>47625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638175" y="28860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9525</xdr:colOff>
      <xdr:row>8</xdr:row>
      <xdr:rowOff>161925</xdr:rowOff>
    </xdr:from>
    <xdr:to>
      <xdr:col>1</xdr:col>
      <xdr:colOff>238125</xdr:colOff>
      <xdr:row>9</xdr:row>
      <xdr:rowOff>19050</xdr:rowOff>
    </xdr:to>
    <xdr:sp>
      <xdr:nvSpPr>
        <xdr:cNvPr id="39" name="Text 51"/>
        <xdr:cNvSpPr txBox="1">
          <a:spLocks noChangeArrowheads="1"/>
        </xdr:cNvSpPr>
      </xdr:nvSpPr>
      <xdr:spPr>
        <a:xfrm>
          <a:off x="9525" y="14573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1</xdr:col>
      <xdr:colOff>542925</xdr:colOff>
      <xdr:row>9</xdr:row>
      <xdr:rowOff>885825</xdr:rowOff>
    </xdr:from>
    <xdr:to>
      <xdr:col>3</xdr:col>
      <xdr:colOff>95250</xdr:colOff>
      <xdr:row>9</xdr:row>
      <xdr:rowOff>885825</xdr:rowOff>
    </xdr:to>
    <xdr:sp>
      <xdr:nvSpPr>
        <xdr:cNvPr id="40" name="Line 40"/>
        <xdr:cNvSpPr>
          <a:spLocks/>
        </xdr:cNvSpPr>
      </xdr:nvSpPr>
      <xdr:spPr>
        <a:xfrm>
          <a:off x="1257300" y="25050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9</xdr:row>
      <xdr:rowOff>895350</xdr:rowOff>
    </xdr:from>
    <xdr:to>
      <xdr:col>2</xdr:col>
      <xdr:colOff>600075</xdr:colOff>
      <xdr:row>10</xdr:row>
      <xdr:rowOff>104775</xdr:rowOff>
    </xdr:to>
    <xdr:grpSp>
      <xdr:nvGrpSpPr>
        <xdr:cNvPr id="41" name="Group 41"/>
        <xdr:cNvGrpSpPr>
          <a:grpSpLocks/>
        </xdr:cNvGrpSpPr>
      </xdr:nvGrpSpPr>
      <xdr:grpSpPr>
        <a:xfrm>
          <a:off x="1171575" y="2514600"/>
          <a:ext cx="857250" cy="285750"/>
          <a:chOff x="-7159" y="-1958779"/>
          <a:chExt cx="24030" cy="3630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 flipV="1">
            <a:off x="11266" y="-1958779"/>
            <a:ext cx="5605" cy="36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>
            <a:off x="-7159" y="-1955149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247650</xdr:colOff>
      <xdr:row>10</xdr:row>
      <xdr:rowOff>104775</xdr:rowOff>
    </xdr:from>
    <xdr:to>
      <xdr:col>2</xdr:col>
      <xdr:colOff>371475</xdr:colOff>
      <xdr:row>12</xdr:row>
      <xdr:rowOff>66675</xdr:rowOff>
    </xdr:to>
    <xdr:grpSp>
      <xdr:nvGrpSpPr>
        <xdr:cNvPr id="44" name="Group 44"/>
        <xdr:cNvGrpSpPr>
          <a:grpSpLocks/>
        </xdr:cNvGrpSpPr>
      </xdr:nvGrpSpPr>
      <xdr:grpSpPr>
        <a:xfrm>
          <a:off x="962025" y="2800350"/>
          <a:ext cx="838200" cy="285750"/>
          <a:chOff x="-13033" y="-81292"/>
          <a:chExt cx="23496" cy="150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V="1">
            <a:off x="5124" y="-81292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-13033" y="-81142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12</xdr:row>
      <xdr:rowOff>66675</xdr:rowOff>
    </xdr:from>
    <xdr:to>
      <xdr:col>2</xdr:col>
      <xdr:colOff>142875</xdr:colOff>
      <xdr:row>14</xdr:row>
      <xdr:rowOff>28575</xdr:rowOff>
    </xdr:to>
    <xdr:grpSp>
      <xdr:nvGrpSpPr>
        <xdr:cNvPr id="47" name="Group 47"/>
        <xdr:cNvGrpSpPr>
          <a:grpSpLocks/>
        </xdr:cNvGrpSpPr>
      </xdr:nvGrpSpPr>
      <xdr:grpSpPr>
        <a:xfrm>
          <a:off x="838200" y="3086100"/>
          <a:ext cx="733425" cy="285750"/>
          <a:chOff x="-16504" y="-101117"/>
          <a:chExt cx="20559" cy="15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 flipV="1">
            <a:off x="-483" y="-101117"/>
            <a:ext cx="4538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H="1">
            <a:off x="-16504" y="-100967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619125</xdr:colOff>
      <xdr:row>3</xdr:row>
      <xdr:rowOff>114300</xdr:rowOff>
    </xdr:from>
    <xdr:to>
      <xdr:col>2</xdr:col>
      <xdr:colOff>133350</xdr:colOff>
      <xdr:row>4</xdr:row>
      <xdr:rowOff>142875</xdr:rowOff>
    </xdr:to>
    <xdr:sp>
      <xdr:nvSpPr>
        <xdr:cNvPr id="50" name="Text 62"/>
        <xdr:cNvSpPr txBox="1">
          <a:spLocks noChangeArrowheads="1"/>
        </xdr:cNvSpPr>
      </xdr:nvSpPr>
      <xdr:spPr>
        <a:xfrm>
          <a:off x="619125" y="60007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1</xdr:col>
      <xdr:colOff>133350</xdr:colOff>
      <xdr:row>9</xdr:row>
      <xdr:rowOff>990600</xdr:rowOff>
    </xdr:from>
    <xdr:to>
      <xdr:col>2</xdr:col>
      <xdr:colOff>361950</xdr:colOff>
      <xdr:row>10</xdr:row>
      <xdr:rowOff>104775</xdr:rowOff>
    </xdr:to>
    <xdr:sp>
      <xdr:nvSpPr>
        <xdr:cNvPr id="51" name="Text 63"/>
        <xdr:cNvSpPr txBox="1">
          <a:spLocks noChangeArrowheads="1"/>
        </xdr:cNvSpPr>
      </xdr:nvSpPr>
      <xdr:spPr>
        <a:xfrm>
          <a:off x="847725" y="26098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161925</xdr:colOff>
      <xdr:row>7</xdr:row>
      <xdr:rowOff>38100</xdr:rowOff>
    </xdr:from>
    <xdr:to>
      <xdr:col>1</xdr:col>
      <xdr:colOff>390525</xdr:colOff>
      <xdr:row>8</xdr:row>
      <xdr:rowOff>57150</xdr:rowOff>
    </xdr:to>
    <xdr:sp>
      <xdr:nvSpPr>
        <xdr:cNvPr id="52" name="Text 64"/>
        <xdr:cNvSpPr txBox="1">
          <a:spLocks noChangeArrowheads="1"/>
        </xdr:cNvSpPr>
      </xdr:nvSpPr>
      <xdr:spPr>
        <a:xfrm>
          <a:off x="161925" y="117157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 editAs="absolute">
    <xdr:from>
      <xdr:col>0</xdr:col>
      <xdr:colOff>457200</xdr:colOff>
      <xdr:row>13</xdr:row>
      <xdr:rowOff>9525</xdr:rowOff>
    </xdr:from>
    <xdr:to>
      <xdr:col>1</xdr:col>
      <xdr:colOff>685800</xdr:colOff>
      <xdr:row>14</xdr:row>
      <xdr:rowOff>28575</xdr:rowOff>
    </xdr:to>
    <xdr:sp>
      <xdr:nvSpPr>
        <xdr:cNvPr id="53" name="Text 65"/>
        <xdr:cNvSpPr txBox="1">
          <a:spLocks noChangeArrowheads="1"/>
        </xdr:cNvSpPr>
      </xdr:nvSpPr>
      <xdr:spPr>
        <a:xfrm>
          <a:off x="457200" y="31908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Why?</a:t>
          </a:r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9</xdr:col>
      <xdr:colOff>142875</xdr:colOff>
      <xdr:row>11</xdr:row>
      <xdr:rowOff>114300</xdr:rowOff>
    </xdr:to>
    <xdr:sp>
      <xdr:nvSpPr>
        <xdr:cNvPr id="54" name="Text 66"/>
        <xdr:cNvSpPr txBox="1">
          <a:spLocks noChangeArrowheads="1"/>
        </xdr:cNvSpPr>
      </xdr:nvSpPr>
      <xdr:spPr>
        <a:xfrm>
          <a:off x="5743575" y="1628775"/>
          <a:ext cx="14954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During January 2010, Bent and Damaged Flaps accounted for 32.2% of carton defects on Line 1 which was  higher than desired and caused customer dissatisfaction, scrap, rework and waste.</a:t>
          </a:r>
        </a:p>
      </xdr:txBody>
    </xdr:sp>
    <xdr:clientData/>
  </xdr:twoCellAnchor>
  <xdr:twoCellAnchor>
    <xdr:from>
      <xdr:col>8</xdr:col>
      <xdr:colOff>38100</xdr:colOff>
      <xdr:row>8</xdr:row>
      <xdr:rowOff>95250</xdr:rowOff>
    </xdr:from>
    <xdr:to>
      <xdr:col>8</xdr:col>
      <xdr:colOff>1333500</xdr:colOff>
      <xdr:row>8</xdr:row>
      <xdr:rowOff>285750</xdr:rowOff>
    </xdr:to>
    <xdr:sp>
      <xdr:nvSpPr>
        <xdr:cNvPr id="55" name="Text 67"/>
        <xdr:cNvSpPr txBox="1">
          <a:spLocks noChangeArrowheads="1"/>
        </xdr:cNvSpPr>
      </xdr:nvSpPr>
      <xdr:spPr>
        <a:xfrm>
          <a:off x="5753100" y="1390650"/>
          <a:ext cx="12954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Problem Statement</a:t>
          </a:r>
        </a:p>
      </xdr:txBody>
    </xdr:sp>
    <xdr:clientData/>
  </xdr:twoCellAnchor>
  <xdr:twoCellAnchor>
    <xdr:from>
      <xdr:col>6</xdr:col>
      <xdr:colOff>523875</xdr:colOff>
      <xdr:row>3</xdr:row>
      <xdr:rowOff>47625</xdr:rowOff>
    </xdr:from>
    <xdr:to>
      <xdr:col>8</xdr:col>
      <xdr:colOff>209550</xdr:colOff>
      <xdr:row>6</xdr:row>
      <xdr:rowOff>66675</xdr:rowOff>
    </xdr:to>
    <xdr:sp>
      <xdr:nvSpPr>
        <xdr:cNvPr id="56" name="Text 68"/>
        <xdr:cNvSpPr txBox="1">
          <a:spLocks noChangeArrowheads="1"/>
        </xdr:cNvSpPr>
      </xdr:nvSpPr>
      <xdr:spPr>
        <a:xfrm>
          <a:off x="4810125" y="533400"/>
          <a:ext cx="11144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To copy all fishbone "objects"
Use Cntl-Shift-A</a:t>
          </a:r>
        </a:p>
      </xdr:txBody>
    </xdr:sp>
    <xdr:clientData/>
  </xdr:twoCellAnchor>
  <xdr:twoCellAnchor>
    <xdr:from>
      <xdr:col>4</xdr:col>
      <xdr:colOff>600075</xdr:colOff>
      <xdr:row>9</xdr:row>
      <xdr:rowOff>838200</xdr:rowOff>
    </xdr:from>
    <xdr:to>
      <xdr:col>6</xdr:col>
      <xdr:colOff>514350</xdr:colOff>
      <xdr:row>11</xdr:row>
      <xdr:rowOff>47625</xdr:rowOff>
    </xdr:to>
    <xdr:sp>
      <xdr:nvSpPr>
        <xdr:cNvPr id="57" name="Oval 57"/>
        <xdr:cNvSpPr>
          <a:spLocks/>
        </xdr:cNvSpPr>
      </xdr:nvSpPr>
      <xdr:spPr>
        <a:xfrm>
          <a:off x="3457575" y="2457450"/>
          <a:ext cx="13430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123825</xdr:rowOff>
    </xdr:from>
    <xdr:to>
      <xdr:col>5</xdr:col>
      <xdr:colOff>476250</xdr:colOff>
      <xdr:row>8</xdr:row>
      <xdr:rowOff>285750</xdr:rowOff>
    </xdr:to>
    <xdr:sp>
      <xdr:nvSpPr>
        <xdr:cNvPr id="58" name="Oval 58"/>
        <xdr:cNvSpPr>
          <a:spLocks/>
        </xdr:cNvSpPr>
      </xdr:nvSpPr>
      <xdr:spPr>
        <a:xfrm>
          <a:off x="2705100" y="1095375"/>
          <a:ext cx="1343025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7</xdr:row>
      <xdr:rowOff>19050</xdr:rowOff>
    </xdr:from>
    <xdr:to>
      <xdr:col>11</xdr:col>
      <xdr:colOff>485775</xdr:colOff>
      <xdr:row>9</xdr:row>
      <xdr:rowOff>609600</xdr:rowOff>
    </xdr:to>
    <xdr:sp>
      <xdr:nvSpPr>
        <xdr:cNvPr id="59" name="AutoShape 59"/>
        <xdr:cNvSpPr>
          <a:spLocks/>
        </xdr:cNvSpPr>
      </xdr:nvSpPr>
      <xdr:spPr>
        <a:xfrm>
          <a:off x="7648575" y="1152525"/>
          <a:ext cx="1323975" cy="1076325"/>
        </a:xfrm>
        <a:prstGeom prst="wedgeRoundRectCallout">
          <a:avLst>
            <a:gd name="adj1" fmla="val -80217"/>
            <a:gd name="adj2" fmla="val 26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Use Line 1 "Big Bar" to create problem statement for fishbone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93" sheet="Carton Mfg Defects (Before)"/>
  </cacheSource>
  <cacheFields count="3">
    <cacheField name="Date">
      <sharedItems containsDate="1" containsBlank="1" containsMixedTypes="1" count="94">
        <d v="2010-01-02T00:00:00.000"/>
        <d v="2010-01-03T00:00:00.000"/>
        <d v="2010-01-04T00:00:00.000"/>
        <d v="2010-01-05T00:00:00.000"/>
        <d v="2010-01-06T00:00:00.000"/>
        <d v="2010-01-07T00:00:00.000"/>
        <d v="2010-01-08T00:00:00.000"/>
        <d v="2010-01-09T00:00:00.000"/>
        <d v="2010-01-10T00:00:00.000"/>
        <d v="2010-01-11T00:00:00.000"/>
        <d v="2010-01-12T00:00:00.000"/>
        <d v="2010-01-13T00:00:00.000"/>
        <d v="2010-01-14T00:00:00.000"/>
        <d v="2010-01-15T00:00:00.000"/>
        <d v="2010-01-16T00:00:00.000"/>
        <d v="2010-01-17T00:00:00.000"/>
        <d v="2010-01-18T00:00:00.000"/>
        <d v="2010-01-19T00:00:00.000"/>
        <d v="2010-01-20T00:00:00.000"/>
        <d v="2010-01-21T00:00:00.000"/>
        <d v="2010-01-22T00:00:00.000"/>
        <d v="2010-01-23T00:00:00.000"/>
        <d v="2010-01-24T00:00:00.000"/>
        <d v="2010-01-25T00:00:00.000"/>
        <d v="2010-01-26T00:00:00.000"/>
        <d v="2010-01-27T00:00:00.000"/>
        <d v="2010-01-28T00:00:00.000"/>
        <d v="2010-01-29T00:00:00.000"/>
        <d v="2010-01-30T00:00:00.000"/>
        <d v="2010-01-31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7T00:00:00.000"/>
        <d v="2010-02-08T00:00:00.000"/>
        <d v="2010-02-09T00:00:00.000"/>
        <d v="2010-02-10T00:00:00.000"/>
        <d v="2010-02-11T00:00:00.000"/>
        <d v="2010-02-12T00:00:00.000"/>
        <d v="2010-02-13T00:00:00.000"/>
        <d v="2010-02-14T00:00:00.000"/>
        <d v="2010-02-15T00:00:00.000"/>
        <d v="2010-02-16T00:00:00.000"/>
        <m/>
        <s v="After"/>
        <d v="2010-03-17T00:00:00.000"/>
        <d v="2010-02-27T00:00:00.000"/>
        <d v="2010-03-08T00:00:00.000"/>
        <d v="2010-03-31T00:00:00.000"/>
        <d v="2010-02-18T00:00:00.000"/>
        <d v="2010-03-22T00:00:00.000"/>
        <d v="2010-04-03T00:00:00.000"/>
        <d v="2010-03-13T00:00:00.000"/>
        <d v="2010-02-23T00:00:00.000"/>
        <d v="2010-03-04T00:00:00.000"/>
        <d v="2010-03-27T00:00:00.000"/>
        <d v="2010-03-18T00:00:00.000"/>
        <d v="2010-02-28T00:00:00.000"/>
        <d v="2010-03-09T00:00:00.000"/>
        <d v="2010-02-19T00:00:00.000"/>
        <d v="2010-03-23T00:00:00.000"/>
        <d v="2010-03-14T00:00:00.000"/>
        <d v="2010-02-24T00:00:00.000"/>
        <d v="2010-03-05T00:00:00.000"/>
        <d v="2010-03-28T00:00:00.000"/>
        <d v="2010-03-19T00:00:00.000"/>
        <d v="2010-03-10T00:00:00.000"/>
        <d v="2010-02-20T00:00:00.000"/>
        <d v="2010-03-01T00:00:00.000"/>
        <d v="2010-03-24T00:00:00.000"/>
        <d v="2010-03-15T00:00:00.000"/>
        <d v="2010-02-25T00:00:00.000"/>
        <d v="2010-03-06T00:00:00.000"/>
        <d v="2010-03-29T00:00:00.000"/>
        <d v="2010-03-20T00:00:00.000"/>
        <d v="2010-04-01T00:00:00.000"/>
        <d v="2010-03-11T00:00:00.000"/>
        <d v="2010-02-21T00:00:00.000"/>
        <d v="2010-03-02T00:00:00.000"/>
        <d v="2010-03-25T00:00:00.000"/>
        <d v="2010-03-16T00:00:00.000"/>
        <d v="2010-02-26T00:00:00.000"/>
        <d v="2010-03-07T00:00:00.000"/>
        <d v="2010-03-30T00:00:00.000"/>
        <d v="2010-02-17T00:00:00.000"/>
        <d v="2010-03-21T00:00:00.000"/>
        <d v="2010-04-02T00:00:00.000"/>
        <d v="2010-03-12T00:00:00.000"/>
        <d v="2010-02-22T00:00:00.000"/>
        <d v="2010-03-03T00:00:00.000"/>
        <d v="2010-03-26T00:00:00.000"/>
      </sharedItems>
    </cacheField>
    <cacheField name="Line">
      <sharedItems containsBlank="1" containsMixedTypes="0" count="4">
        <s v="Line 2"/>
        <s v="Line 3"/>
        <s v="Line 1"/>
        <m/>
      </sharedItems>
    </cacheField>
    <cacheField name="Defect">
      <sharedItems containsMixedTypes="0" count="12">
        <s v="Bent/Damaged flaps"/>
        <s v="Carton will not open"/>
        <s v="Folded flaps"/>
        <s v="Off color"/>
        <s v="Ink smears/streaks"/>
        <s v="Poor ink adhesion"/>
        <s v="Oil spots"/>
        <s v="Fisheye"/>
        <s v="Missing color"/>
        <s v="Mislabeled"/>
        <s v="Undercount"/>
        <s v="Damaged Pallet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93" sheet="Carton Mfg Defects (Before)"/>
  </cacheSource>
  <cacheFields count="3">
    <cacheField name="Date">
      <sharedItems containsSemiMixedTypes="0" containsNonDate="0" containsDate="1" containsString="0" containsMixedTypes="0" count="46">
        <d v="2010-01-02T00:00:00.000"/>
        <d v="2010-01-03T00:00:00.000"/>
        <d v="2010-01-04T00:00:00.000"/>
        <d v="2010-01-05T00:00:00.000"/>
        <d v="2010-01-06T00:00:00.000"/>
        <d v="2010-01-07T00:00:00.000"/>
        <d v="2010-01-08T00:00:00.000"/>
        <d v="2010-01-09T00:00:00.000"/>
        <d v="2010-01-10T00:00:00.000"/>
        <d v="2010-01-11T00:00:00.000"/>
        <d v="2010-01-12T00:00:00.000"/>
        <d v="2010-01-13T00:00:00.000"/>
        <d v="2010-01-14T00:00:00.000"/>
        <d v="2010-01-15T00:00:00.000"/>
        <d v="2010-01-16T00:00:00.000"/>
        <d v="2010-01-17T00:00:00.000"/>
        <d v="2010-01-18T00:00:00.000"/>
        <d v="2010-01-19T00:00:00.000"/>
        <d v="2010-01-20T00:00:00.000"/>
        <d v="2010-01-21T00:00:00.000"/>
        <d v="2010-01-22T00:00:00.000"/>
        <d v="2010-01-23T00:00:00.000"/>
        <d v="2010-01-24T00:00:00.000"/>
        <d v="2010-01-25T00:00:00.000"/>
        <d v="2010-01-26T00:00:00.000"/>
        <d v="2010-01-27T00:00:00.000"/>
        <d v="2010-01-28T00:00:00.000"/>
        <d v="2010-01-29T00:00:00.000"/>
        <d v="2010-01-30T00:00:00.000"/>
        <d v="2010-01-31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7T00:00:00.000"/>
        <d v="2010-02-08T00:00:00.000"/>
        <d v="2010-02-09T00:00:00.000"/>
        <d v="2010-02-10T00:00:00.000"/>
        <d v="2010-02-11T00:00:00.000"/>
        <d v="2010-02-12T00:00:00.000"/>
        <d v="2010-02-13T00:00:00.000"/>
        <d v="2010-02-14T00:00:00.000"/>
        <d v="2010-02-15T00:00:00.000"/>
        <d v="2010-02-16T00:00:00.000"/>
      </sharedItems>
    </cacheField>
    <cacheField name="Line">
      <sharedItems containsMixedTypes="0" count="3">
        <s v="Line 2"/>
        <s v="Line 3"/>
        <s v="Line 1"/>
      </sharedItems>
    </cacheField>
    <cacheField name="Defect">
      <sharedItems containsMixedTypes="0" count="12">
        <s v="Bent/Damaged flaps"/>
        <s v="Carton will not open"/>
        <s v="Folded flaps"/>
        <s v="Off color"/>
        <s v="Ink smears/streaks"/>
        <s v="Poor ink adhesion"/>
        <s v="Oil spots"/>
        <s v="Fisheye"/>
        <s v="Missing color"/>
        <s v="Mislabeled"/>
        <s v="Undercount"/>
        <s v="Damaged Pallet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52" sheet="Carton Mfg Defects (After)"/>
  </cacheSource>
  <cacheFields count="3">
    <cacheField name="Date">
      <sharedItems containsSemiMixedTypes="0" containsNonDate="0" containsDate="1" containsString="0" containsMixedTypes="0"/>
    </cacheField>
    <cacheField name="Line">
      <sharedItems containsMixedTypes="0" count="3">
        <s v="Line 3"/>
        <s v="Line 1"/>
        <s v="Line 2"/>
      </sharedItems>
    </cacheField>
    <cacheField name="Defect">
      <sharedItems containsMixedTypes="0" count="12">
        <s v="Ink smears/streaks"/>
        <s v="Off color"/>
        <s v="Carton will not open"/>
        <s v="Poor ink adhesion"/>
        <s v="Bent/Damaged flaps"/>
        <s v="Folded flaps"/>
        <s v="Oil spots"/>
        <s v="Fisheye"/>
        <s v="Missing color"/>
        <s v="Mislabeled"/>
        <s v="Undercount"/>
        <s v="Damaged Pallet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252" sheet="Carton Mfg Defects (After)"/>
  </cacheSource>
  <cacheFields count="1">
    <cacheField name="Date">
      <sharedItems containsSemiMixedTypes="0" containsNonDate="0" containsDate="1" containsString="0" containsMixedTypes="0" count="46">
        <d v="2010-02-17T00:00:00.000"/>
        <d v="2010-02-18T00:00:00.000"/>
        <d v="2010-02-19T00:00:00.000"/>
        <d v="2010-02-20T00:00:00.000"/>
        <d v="2010-02-21T00:00:00.000"/>
        <d v="2010-02-22T00:00:00.000"/>
        <d v="2010-02-23T00:00:00.000"/>
        <d v="2010-02-24T00:00:00.000"/>
        <d v="2010-02-25T00:00:00.000"/>
        <d v="2010-02-26T00:00:00.000"/>
        <d v="2010-02-27T00:00:00.000"/>
        <d v="2010-02-28T00:00:00.000"/>
        <d v="2010-03-01T00:00:00.000"/>
        <d v="2010-03-02T00:00:00.000"/>
        <d v="2010-03-03T00:00:00.000"/>
        <d v="2010-03-04T00:00:00.000"/>
        <d v="2010-03-05T00:00:00.000"/>
        <d v="2010-03-06T00:00:00.000"/>
        <d v="2010-03-07T00:00:00.000"/>
        <d v="2010-03-08T00:00:00.000"/>
        <d v="2010-03-09T00:00:00.000"/>
        <d v="2010-03-10T00:00:00.000"/>
        <d v="2010-03-11T00:00:00.000"/>
        <d v="2010-03-12T00:00:00.000"/>
        <d v="2010-03-13T00:00:00.000"/>
        <d v="2010-03-14T00:00:00.000"/>
        <d v="2010-03-15T00:00:00.000"/>
        <d v="2010-03-16T00:00:00.000"/>
        <d v="2010-03-17T00:00:00.000"/>
        <d v="2010-03-18T00:00:00.000"/>
        <d v="2010-03-19T00:00:00.000"/>
        <d v="2010-03-20T00:00:00.000"/>
        <d v="2010-03-21T00:00:00.000"/>
        <d v="2010-03-22T00:00:00.000"/>
        <d v="2010-03-23T00:00:00.000"/>
        <d v="2010-03-24T00:00:00.000"/>
        <d v="2010-03-25T00:00:00.000"/>
        <d v="2010-03-26T00:00:00.000"/>
        <d v="2010-03-27T00:00:00.000"/>
        <d v="2010-03-28T00:00:00.000"/>
        <d v="2010-03-29T00:00:00.000"/>
        <d v="2010-03-30T00:00:00.000"/>
        <d v="2010-03-31T00:00:00.000"/>
        <d v="2010-04-01T00:00:00.000"/>
        <d v="2010-04-02T00:00:00.000"/>
        <d v="2010-04-03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1:B49" firstHeaderRow="2" firstDataRow="2" firstDataCol="1"/>
  <pivotFields count="3">
    <pivotField axis="axisRow" compact="0" outline="0" subtotalTop="0" showAll="0">
      <items count="95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m="1" x="87"/>
        <item m="1" x="52"/>
        <item m="1" x="62"/>
        <item m="1" x="70"/>
        <item m="1" x="80"/>
        <item m="1" x="91"/>
        <item m="1" x="56"/>
        <item m="1" x="65"/>
        <item m="1" x="74"/>
        <item m="1" x="84"/>
        <item m="1" x="49"/>
        <item m="1" x="60"/>
        <item m="1" x="71"/>
        <item m="1" x="81"/>
        <item m="1" x="92"/>
        <item m="1" x="57"/>
        <item m="1" x="66"/>
        <item m="1" x="75"/>
        <item m="1" x="85"/>
        <item m="1" x="50"/>
        <item m="1" x="61"/>
        <item m="1" x="69"/>
        <item m="1" x="79"/>
        <item m="1" x="90"/>
        <item m="1" x="55"/>
        <item m="1" x="64"/>
        <item m="1" x="73"/>
        <item m="1" x="83"/>
        <item m="1" x="48"/>
        <item m="1" x="59"/>
        <item m="1" x="68"/>
        <item m="1" x="77"/>
        <item m="1" x="88"/>
        <item m="1" x="53"/>
        <item m="1" x="63"/>
        <item m="1" x="72"/>
        <item m="1" x="82"/>
        <item m="1" x="93"/>
        <item m="1" x="58"/>
        <item m="1" x="67"/>
        <item m="1" x="76"/>
        <item m="1" x="86"/>
        <item m="1" x="51"/>
        <item m="1" x="78"/>
        <item m="1" x="89"/>
        <item m="1" x="54"/>
        <item m="1" x="46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4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Count of Defect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1:E15" firstHeaderRow="1" firstDataRow="2" firstDataCol="1"/>
  <pivotFields count="3">
    <pivotField compact="0" outline="0" subtotalTop="0" showAll="0" numFmtId="14"/>
    <pivotField axis="axisCol" compact="0" outline="0" subtotalTop="0" showAll="0">
      <items count="4">
        <item x="2"/>
        <item x="0"/>
        <item x="1"/>
        <item t="default"/>
      </items>
    </pivotField>
    <pivotField axis="axisRow" dataField="1" compact="0" outline="0" subtotalTop="0" showAll="0">
      <items count="13">
        <item x="0"/>
        <item x="1"/>
        <item x="11"/>
        <item x="7"/>
        <item x="2"/>
        <item x="4"/>
        <item x="9"/>
        <item x="8"/>
        <item x="3"/>
        <item x="6"/>
        <item x="5"/>
        <item x="10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Defect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1:E15" firstHeaderRow="1" firstDataRow="2" firstDataCol="1"/>
  <pivotFields count="3">
    <pivotField compact="0" outline="0" subtotalTop="0" showAll="0" numFmtId="14"/>
    <pivotField axis="axisCol" compact="0" outline="0" subtotalTop="0" showAll="0">
      <items count="4">
        <item x="1"/>
        <item x="2"/>
        <item x="0"/>
        <item t="default"/>
      </items>
    </pivotField>
    <pivotField axis="axisRow" dataField="1" compact="0" outline="0" subtotalTop="0" showAll="0">
      <items count="13">
        <item x="4"/>
        <item x="2"/>
        <item x="11"/>
        <item x="7"/>
        <item x="5"/>
        <item x="0"/>
        <item x="9"/>
        <item x="8"/>
        <item x="1"/>
        <item x="6"/>
        <item x="3"/>
        <item x="10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Defect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Carton Mfg Defects (After)" cacheId="6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1:B49" firstHeaderRow="2" firstDataRow="2" firstDataCol="1"/>
  <pivotFields count="1">
    <pivotField axis="axisRow" dataField="1" compact="0" outline="0" subtotalTop="0" showAll="0" numFmtId="14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Count of Dat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stor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iwizard/solution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iwizard/ishikawa-fishbone-diagram.html" TargetMode="External" /><Relationship Id="rId2" Type="http://schemas.openxmlformats.org/officeDocument/2006/relationships/hyperlink" Target="http://www.qimacros.com/qiwizard/problem.html" TargetMode="External" /><Relationship Id="rId3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iwizard/ishikawa-fishbone-diagram.html" TargetMode="External" /><Relationship Id="rId2" Type="http://schemas.openxmlformats.org/officeDocument/2006/relationships/hyperlink" Target="http://www.qimacros.com/qiwizard/problem.html" TargetMode="External" /><Relationship Id="rId3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iwizard/ishikawa-fishbone-diagram.html" TargetMode="External" /><Relationship Id="rId2" Type="http://schemas.openxmlformats.org/officeDocument/2006/relationships/hyperlink" Target="http://www.qimacros.com/qiwizard/problem.html" TargetMode="Externa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D33"/>
  <sheetViews>
    <sheetView tabSelected="1" zoomScale="90" zoomScaleNormal="90" workbookViewId="0" topLeftCell="A1">
      <selection activeCell="C25" sqref="C25"/>
    </sheetView>
  </sheetViews>
  <sheetFormatPr defaultColWidth="9.140625" defaultRowHeight="12.75"/>
  <cols>
    <col min="1" max="1" width="70.8515625" style="51" customWidth="1"/>
    <col min="2" max="2" width="3.57421875" style="51" customWidth="1"/>
    <col min="3" max="3" width="35.28125" style="51" customWidth="1"/>
    <col min="4" max="4" width="42.8515625" style="53" customWidth="1"/>
    <col min="5" max="16384" width="9.140625" style="53" customWidth="1"/>
  </cols>
  <sheetData>
    <row r="1" spans="1:4" ht="15.75">
      <c r="A1" s="50" t="s">
        <v>32</v>
      </c>
      <c r="B1" s="50"/>
      <c r="D1" s="52" t="s">
        <v>69</v>
      </c>
    </row>
    <row r="2" spans="1:4" ht="15.75">
      <c r="A2" s="50"/>
      <c r="B2" s="50"/>
      <c r="C2" s="55" t="s">
        <v>102</v>
      </c>
      <c r="D2" s="54"/>
    </row>
    <row r="3" spans="1:4" ht="12.75">
      <c r="A3" s="58" t="s">
        <v>66</v>
      </c>
      <c r="B3" s="82" t="s">
        <v>86</v>
      </c>
      <c r="C3" s="57" t="s">
        <v>68</v>
      </c>
      <c r="D3" s="56" t="s">
        <v>33</v>
      </c>
    </row>
    <row r="4" spans="1:4" ht="12.75">
      <c r="A4" s="58" t="s">
        <v>67</v>
      </c>
      <c r="B4" s="82" t="s">
        <v>87</v>
      </c>
      <c r="C4" s="57" t="s">
        <v>71</v>
      </c>
      <c r="D4" s="56" t="s">
        <v>34</v>
      </c>
    </row>
    <row r="5" spans="1:4" ht="12.75">
      <c r="A5" s="62" t="s">
        <v>35</v>
      </c>
      <c r="B5" s="83" t="s">
        <v>91</v>
      </c>
      <c r="C5" s="57" t="s">
        <v>73</v>
      </c>
      <c r="D5" s="59"/>
    </row>
    <row r="6" spans="1:4" ht="12.75">
      <c r="A6" s="62" t="s">
        <v>36</v>
      </c>
      <c r="B6" s="83" t="s">
        <v>92</v>
      </c>
      <c r="C6" s="57" t="s">
        <v>72</v>
      </c>
      <c r="D6" s="59"/>
    </row>
    <row r="7" spans="1:4" ht="15.75">
      <c r="A7" s="62" t="s">
        <v>37</v>
      </c>
      <c r="B7" s="83" t="s">
        <v>93</v>
      </c>
      <c r="C7" s="57" t="s">
        <v>74</v>
      </c>
      <c r="D7" s="60" t="s">
        <v>70</v>
      </c>
    </row>
    <row r="8" spans="1:4" ht="12.75">
      <c r="A8" s="62" t="s">
        <v>38</v>
      </c>
      <c r="B8" s="83"/>
      <c r="C8" s="57" t="s">
        <v>75</v>
      </c>
      <c r="D8" s="79" t="s">
        <v>64</v>
      </c>
    </row>
    <row r="9" spans="1:4" ht="12.75">
      <c r="A9" s="62" t="s">
        <v>39</v>
      </c>
      <c r="D9" s="61" t="s">
        <v>40</v>
      </c>
    </row>
    <row r="10" spans="1:4" ht="12.75">
      <c r="A10" s="63"/>
      <c r="C10" s="57" t="s">
        <v>76</v>
      </c>
      <c r="D10" s="61" t="s">
        <v>41</v>
      </c>
    </row>
    <row r="11" spans="1:4" ht="12.75">
      <c r="A11" s="63"/>
      <c r="B11" s="83" t="s">
        <v>94</v>
      </c>
      <c r="C11" s="57" t="s">
        <v>79</v>
      </c>
      <c r="D11" s="64" t="s">
        <v>42</v>
      </c>
    </row>
    <row r="12" spans="1:3" ht="12.75">
      <c r="A12" s="63"/>
      <c r="B12" s="83" t="s">
        <v>95</v>
      </c>
      <c r="C12" s="57" t="s">
        <v>77</v>
      </c>
    </row>
    <row r="13" spans="1:3" ht="12.75">
      <c r="A13" s="63"/>
      <c r="B13" s="83" t="s">
        <v>96</v>
      </c>
      <c r="C13" s="57" t="s">
        <v>78</v>
      </c>
    </row>
    <row r="14" spans="1:3" ht="12.75">
      <c r="A14" s="63"/>
      <c r="B14" s="83" t="s">
        <v>88</v>
      </c>
      <c r="C14" s="84" t="s">
        <v>104</v>
      </c>
    </row>
    <row r="15" spans="1:3" ht="12.75">
      <c r="A15" s="63"/>
      <c r="B15" s="83" t="s">
        <v>87</v>
      </c>
      <c r="C15" s="57" t="s">
        <v>80</v>
      </c>
    </row>
    <row r="16" spans="1:3" ht="12.75">
      <c r="A16" s="63"/>
      <c r="B16" s="55" t="s">
        <v>97</v>
      </c>
      <c r="C16" s="57" t="s">
        <v>84</v>
      </c>
    </row>
    <row r="17" spans="1:3" ht="12.75">
      <c r="A17" s="63"/>
      <c r="B17" s="55" t="s">
        <v>85</v>
      </c>
      <c r="C17" s="57" t="s">
        <v>81</v>
      </c>
    </row>
    <row r="18" spans="1:3" ht="12.75">
      <c r="A18" s="63"/>
      <c r="B18" s="82"/>
      <c r="C18" s="57" t="s">
        <v>83</v>
      </c>
    </row>
    <row r="19" spans="1:3" ht="12.75">
      <c r="A19" s="63"/>
      <c r="B19" s="83"/>
      <c r="C19" s="57" t="s">
        <v>82</v>
      </c>
    </row>
    <row r="20" ht="12.75">
      <c r="A20" s="63"/>
    </row>
    <row r="21" spans="1:3" ht="12.75">
      <c r="A21" s="63"/>
      <c r="B21" s="83" t="s">
        <v>93</v>
      </c>
      <c r="C21" s="51" t="s">
        <v>99</v>
      </c>
    </row>
    <row r="22" spans="1:3" ht="12.75">
      <c r="A22" s="63"/>
      <c r="B22" s="83" t="s">
        <v>92</v>
      </c>
      <c r="C22" s="51" t="s">
        <v>105</v>
      </c>
    </row>
    <row r="23" spans="1:3" ht="12.75">
      <c r="A23" s="63"/>
      <c r="B23" s="83" t="s">
        <v>93</v>
      </c>
      <c r="C23" s="51" t="s">
        <v>100</v>
      </c>
    </row>
    <row r="24" spans="1:3" ht="12.75">
      <c r="A24" s="63"/>
      <c r="B24" s="83" t="s">
        <v>90</v>
      </c>
      <c r="C24" s="51" t="s">
        <v>106</v>
      </c>
    </row>
    <row r="25" spans="1:2" ht="12.75">
      <c r="A25" s="63"/>
      <c r="B25" s="83" t="s">
        <v>89</v>
      </c>
    </row>
    <row r="26" ht="12.75">
      <c r="B26" s="83" t="s">
        <v>94</v>
      </c>
    </row>
    <row r="27" ht="12.75">
      <c r="B27" s="55" t="s">
        <v>98</v>
      </c>
    </row>
    <row r="29" spans="2:3" ht="12.75">
      <c r="B29" s="83" t="s">
        <v>101</v>
      </c>
      <c r="C29" s="51" t="s">
        <v>103</v>
      </c>
    </row>
    <row r="30" ht="12.75">
      <c r="B30" s="83" t="s">
        <v>87</v>
      </c>
    </row>
    <row r="31" ht="12.75">
      <c r="B31" s="83" t="s">
        <v>98</v>
      </c>
    </row>
    <row r="32" ht="12.75">
      <c r="B32" s="83" t="s">
        <v>87</v>
      </c>
    </row>
    <row r="33" ht="12.75">
      <c r="B33" s="55" t="s">
        <v>88</v>
      </c>
    </row>
  </sheetData>
  <hyperlinks>
    <hyperlink ref="D8" r:id="rId1" display="http://www.qimacros.com/store"/>
    <hyperlink ref="C3" location="'Carton Mfg Defects (Before)'!A1" display="Defect Data (Before)"/>
    <hyperlink ref="C4" location="'Defect PivotTable'!A1" display="PivotTable of Defects by date"/>
    <hyperlink ref="C6" location="'Defect Pivot by Line'!A1" display="Defect PivotTable by Line"/>
    <hyperlink ref="C7" location="'Carton Mfg Defects Pareto'!A1" display="Total Defects by Line Pareto (Before)"/>
    <hyperlink ref="C8" location="'Line 1-3 Paretos'!A1" display="Line 1-3 Paretos (Before)"/>
    <hyperlink ref="C10" location="'Line 3 Ishikawa'!A1" display="Fishbone for Line 3"/>
    <hyperlink ref="C11" location="Countermeasures!A1" display="Countermeasures for Line 3"/>
    <hyperlink ref="C12" location="'Line 1 Ishikawa'!A1" display="Fishbone for Line 1"/>
    <hyperlink ref="C13" location="'Line 2 Ishikawa'!A1" display="Fishbone for Line 2"/>
    <hyperlink ref="C15" location="'Carton Mfg Defects (After)'!A1" display="Defect Data (After improvement)"/>
    <hyperlink ref="C16" location="'Defect Pivot After'!A1" display="PivotTable of Defects by Line (After)"/>
    <hyperlink ref="C17" location="'Line 1-3 After'!A1" display="Line 1-3 Pareto Charts (After)"/>
    <hyperlink ref="C19" location="'Defect Pivot'!A1" display="PivotTable of Defects by Date"/>
    <hyperlink ref="C5" location="'Carton Mfg Defects c Chart'!A1" display="c Chart of Defects (Before)"/>
    <hyperlink ref="C18" location="'Defects after Improvement'!A1" display="c Chart of Defects (Before and After)"/>
  </hyperlinks>
  <printOptions/>
  <pageMargins left="0.75" right="0.75" top="1" bottom="1" header="0.5" footer="0.5"/>
  <pageSetup fitToHeight="1" fitToWidth="1" horizontalDpi="600" verticalDpi="600" orientation="landscape" scale="8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25"/>
  <sheetViews>
    <sheetView zoomScale="85" zoomScaleNormal="85" workbookViewId="0" topLeftCell="A1">
      <selection activeCell="I19" sqref="I19"/>
    </sheetView>
  </sheetViews>
  <sheetFormatPr defaultColWidth="9.140625" defaultRowHeight="12.75"/>
  <cols>
    <col min="1" max="1" width="25.7109375" style="67" customWidth="1"/>
    <col min="2" max="2" width="30.7109375" style="67" customWidth="1"/>
    <col min="3" max="3" width="3.7109375" style="67" customWidth="1"/>
    <col min="4" max="4" width="30.7109375" style="67" customWidth="1"/>
    <col min="5" max="6" width="3.7109375" style="67" customWidth="1"/>
    <col min="7" max="7" width="4.140625" style="67" customWidth="1"/>
    <col min="8" max="8" width="10.421875" style="67" customWidth="1"/>
    <col min="9" max="16384" width="11.421875" style="67" customWidth="1"/>
  </cols>
  <sheetData>
    <row r="1" spans="1:7" ht="25.5" customHeight="1" thickBot="1">
      <c r="A1" s="65" t="s">
        <v>43</v>
      </c>
      <c r="B1" s="80" t="s">
        <v>65</v>
      </c>
      <c r="C1" s="66"/>
      <c r="D1" s="66"/>
      <c r="E1" s="66"/>
      <c r="F1" s="66"/>
      <c r="G1" s="66"/>
    </row>
    <row r="2" spans="1:8" ht="70.5" customHeight="1" thickBot="1">
      <c r="A2" s="68" t="s">
        <v>44</v>
      </c>
      <c r="B2" s="68" t="s">
        <v>45</v>
      </c>
      <c r="C2" s="69" t="s">
        <v>46</v>
      </c>
      <c r="D2" s="68" t="s">
        <v>47</v>
      </c>
      <c r="E2" s="69" t="s">
        <v>48</v>
      </c>
      <c r="F2" s="69" t="s">
        <v>49</v>
      </c>
      <c r="G2" s="69" t="s">
        <v>50</v>
      </c>
      <c r="H2" s="69" t="s">
        <v>51</v>
      </c>
    </row>
    <row r="3" spans="1:8" ht="51">
      <c r="A3" s="76" t="s">
        <v>59</v>
      </c>
      <c r="B3" s="77" t="s">
        <v>60</v>
      </c>
      <c r="C3" s="70">
        <v>5</v>
      </c>
      <c r="D3" s="77" t="s">
        <v>61</v>
      </c>
      <c r="E3" s="70">
        <v>4</v>
      </c>
      <c r="F3" s="70">
        <f>IF(OR(C3="",E3=""),"",+C3*E3)</f>
        <v>20</v>
      </c>
      <c r="G3" s="81" t="s">
        <v>6</v>
      </c>
      <c r="H3" s="78" t="s">
        <v>62</v>
      </c>
    </row>
    <row r="4" spans="1:8" ht="12.75">
      <c r="A4" s="72"/>
      <c r="B4" s="70"/>
      <c r="C4" s="70"/>
      <c r="D4" s="70"/>
      <c r="E4" s="70"/>
      <c r="F4" s="70">
        <f aca="true" t="shared" si="0" ref="F4:F22">IF(OR(C4="",E4=""),"",+C4*E4)</f>
      </c>
      <c r="G4" s="71"/>
      <c r="H4" s="71"/>
    </row>
    <row r="5" spans="1:8" ht="12.75">
      <c r="A5" s="72"/>
      <c r="B5" s="70"/>
      <c r="C5" s="70"/>
      <c r="D5" s="70"/>
      <c r="E5" s="70"/>
      <c r="F5" s="70">
        <f t="shared" si="0"/>
      </c>
      <c r="G5" s="71"/>
      <c r="H5" s="71"/>
    </row>
    <row r="6" spans="1:8" ht="12.75">
      <c r="A6" s="72"/>
      <c r="B6" s="70"/>
      <c r="C6" s="70"/>
      <c r="D6" s="70"/>
      <c r="E6" s="70"/>
      <c r="F6" s="70">
        <f t="shared" si="0"/>
      </c>
      <c r="G6" s="71"/>
      <c r="H6" s="71"/>
    </row>
    <row r="7" spans="1:8" ht="12.75">
      <c r="A7" s="72"/>
      <c r="B7" s="70"/>
      <c r="C7" s="70"/>
      <c r="D7" s="70"/>
      <c r="E7" s="70"/>
      <c r="F7" s="70">
        <f>IF(OR(C7="",E7=""),"",+C7*E7)</f>
      </c>
      <c r="G7" s="71"/>
      <c r="H7" s="71"/>
    </row>
    <row r="8" spans="1:8" ht="12.75">
      <c r="A8" s="72"/>
      <c r="B8" s="70"/>
      <c r="C8" s="70"/>
      <c r="D8" s="70"/>
      <c r="E8" s="70"/>
      <c r="F8" s="70">
        <f t="shared" si="0"/>
      </c>
      <c r="G8" s="71"/>
      <c r="H8" s="71"/>
    </row>
    <row r="9" spans="1:8" ht="12.75">
      <c r="A9" s="72"/>
      <c r="B9" s="70"/>
      <c r="C9" s="70"/>
      <c r="D9" s="70"/>
      <c r="E9" s="70"/>
      <c r="F9" s="70">
        <f t="shared" si="0"/>
      </c>
      <c r="G9" s="71"/>
      <c r="H9" s="71"/>
    </row>
    <row r="10" spans="1:8" ht="12.75">
      <c r="A10" s="72"/>
      <c r="B10" s="70"/>
      <c r="C10" s="70"/>
      <c r="D10" s="70"/>
      <c r="E10" s="70"/>
      <c r="F10" s="70">
        <f t="shared" si="0"/>
      </c>
      <c r="G10" s="71"/>
      <c r="H10" s="71"/>
    </row>
    <row r="11" spans="1:8" ht="12.75">
      <c r="A11" s="72"/>
      <c r="B11" s="70"/>
      <c r="C11" s="70"/>
      <c r="D11" s="70"/>
      <c r="E11" s="70"/>
      <c r="F11" s="70">
        <f t="shared" si="0"/>
      </c>
      <c r="G11" s="71"/>
      <c r="H11" s="71"/>
    </row>
    <row r="12" spans="1:8" ht="12.75">
      <c r="A12" s="72"/>
      <c r="B12" s="70"/>
      <c r="C12" s="70"/>
      <c r="D12" s="70"/>
      <c r="E12" s="70"/>
      <c r="F12" s="70">
        <f t="shared" si="0"/>
      </c>
      <c r="G12" s="71"/>
      <c r="H12" s="71"/>
    </row>
    <row r="13" spans="1:8" ht="12.75">
      <c r="A13" s="72"/>
      <c r="B13" s="70"/>
      <c r="C13" s="70"/>
      <c r="D13" s="70"/>
      <c r="E13" s="70"/>
      <c r="F13" s="70">
        <f t="shared" si="0"/>
      </c>
      <c r="G13" s="71"/>
      <c r="H13" s="71"/>
    </row>
    <row r="14" spans="1:8" ht="12.75">
      <c r="A14" s="72"/>
      <c r="B14" s="70"/>
      <c r="C14" s="70"/>
      <c r="D14" s="70"/>
      <c r="E14" s="70"/>
      <c r="F14" s="70">
        <f t="shared" si="0"/>
      </c>
      <c r="G14" s="71"/>
      <c r="H14" s="71"/>
    </row>
    <row r="15" spans="1:8" ht="12.75">
      <c r="A15" s="72"/>
      <c r="B15" s="70"/>
      <c r="C15" s="70"/>
      <c r="D15" s="70"/>
      <c r="E15" s="70"/>
      <c r="F15" s="70">
        <f t="shared" si="0"/>
      </c>
      <c r="G15" s="71"/>
      <c r="H15" s="71"/>
    </row>
    <row r="16" spans="1:8" ht="12.75">
      <c r="A16" s="72"/>
      <c r="B16" s="70"/>
      <c r="C16" s="70"/>
      <c r="D16" s="70"/>
      <c r="E16" s="70"/>
      <c r="F16" s="70">
        <f t="shared" si="0"/>
      </c>
      <c r="G16" s="71"/>
      <c r="H16" s="71"/>
    </row>
    <row r="17" spans="1:8" ht="12.75">
      <c r="A17" s="72"/>
      <c r="B17" s="70"/>
      <c r="C17" s="70"/>
      <c r="D17" s="70"/>
      <c r="E17" s="70"/>
      <c r="F17" s="70">
        <f t="shared" si="0"/>
      </c>
      <c r="G17" s="71"/>
      <c r="H17" s="71"/>
    </row>
    <row r="18" spans="1:8" ht="12.75">
      <c r="A18" s="72"/>
      <c r="B18" s="70"/>
      <c r="C18" s="70"/>
      <c r="D18" s="70"/>
      <c r="E18" s="70"/>
      <c r="F18" s="70">
        <f t="shared" si="0"/>
      </c>
      <c r="G18" s="71"/>
      <c r="H18" s="71"/>
    </row>
    <row r="19" spans="1:8" ht="12.75">
      <c r="A19" s="72"/>
      <c r="B19" s="70"/>
      <c r="C19" s="70"/>
      <c r="D19" s="70"/>
      <c r="E19" s="70"/>
      <c r="F19" s="70">
        <f t="shared" si="0"/>
      </c>
      <c r="G19" s="71"/>
      <c r="H19" s="71"/>
    </row>
    <row r="20" spans="1:8" ht="12.75">
      <c r="A20" s="72"/>
      <c r="B20" s="70"/>
      <c r="C20" s="70"/>
      <c r="D20" s="70"/>
      <c r="E20" s="70"/>
      <c r="F20" s="70">
        <f t="shared" si="0"/>
      </c>
      <c r="G20" s="71"/>
      <c r="H20" s="71"/>
    </row>
    <row r="21" spans="1:8" ht="12.75">
      <c r="A21" s="72"/>
      <c r="B21" s="70"/>
      <c r="C21" s="70"/>
      <c r="D21" s="70"/>
      <c r="E21" s="70"/>
      <c r="F21" s="70">
        <f t="shared" si="0"/>
      </c>
      <c r="G21" s="71"/>
      <c r="H21" s="71"/>
    </row>
    <row r="22" spans="1:8" ht="13.5" thickBot="1">
      <c r="A22" s="73"/>
      <c r="B22" s="74"/>
      <c r="C22" s="74"/>
      <c r="D22" s="74"/>
      <c r="E22" s="74"/>
      <c r="F22" s="70">
        <f t="shared" si="0"/>
      </c>
      <c r="G22" s="75"/>
      <c r="H22" s="75"/>
    </row>
    <row r="23" spans="1:5" ht="12.75">
      <c r="A23" s="57" t="s">
        <v>52</v>
      </c>
      <c r="C23" s="67" t="s">
        <v>53</v>
      </c>
      <c r="E23" s="67" t="s">
        <v>54</v>
      </c>
    </row>
    <row r="24" spans="3:5" ht="12.75">
      <c r="C24" s="67" t="s">
        <v>55</v>
      </c>
      <c r="E24" s="67" t="s">
        <v>56</v>
      </c>
    </row>
    <row r="25" spans="3:5" ht="12.75">
      <c r="C25" s="67" t="s">
        <v>57</v>
      </c>
      <c r="E25" s="67" t="s">
        <v>58</v>
      </c>
    </row>
  </sheetData>
  <hyperlinks>
    <hyperlink ref="A23" r:id="rId1" display="http://www.qimacros.com/qiwizard/solution.html"/>
  </hyperlinks>
  <printOptions/>
  <pageMargins left="0.75" right="0.75" top="1" bottom="1" header="0.5" footer="0.5"/>
  <pageSetup horizontalDpi="300" verticalDpi="300" orientation="landscape"/>
  <headerFooter alignWithMargins="0">
    <oddHeader>&amp;C&amp;F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D9:I21"/>
  <sheetViews>
    <sheetView showGridLines="0" workbookViewId="0" topLeftCell="A1">
      <selection activeCell="K13" sqref="K13"/>
    </sheetView>
  </sheetViews>
  <sheetFormatPr defaultColWidth="9.140625" defaultRowHeight="12.75"/>
  <cols>
    <col min="1" max="8" width="10.7109375" style="46" customWidth="1"/>
    <col min="9" max="9" width="20.7109375" style="46" customWidth="1"/>
    <col min="10" max="10" width="10.140625" style="46" customWidth="1"/>
    <col min="11" max="16384" width="10.7109375" style="4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25.5" customHeight="1">
      <c r="I9" s="45"/>
    </row>
    <row r="10" ht="84.75" customHeight="1">
      <c r="I10" s="4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>
      <c r="D20" s="48" t="s">
        <v>30</v>
      </c>
    </row>
    <row r="21" ht="12.75">
      <c r="D21" s="49" t="s">
        <v>31</v>
      </c>
    </row>
  </sheetData>
  <hyperlinks>
    <hyperlink ref="D20" r:id="rId1" display="http://www.qimacros.com/qiwizard/ishikawa-fishbone-diagram.html"/>
    <hyperlink ref="D21" r:id="rId2" display="http://www.qimacros.com/qiwizard/problem.html"/>
  </hyperlinks>
  <printOptions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D9:I21"/>
  <sheetViews>
    <sheetView showGridLines="0" workbookViewId="0" topLeftCell="A1">
      <selection activeCell="I20" sqref="I20"/>
    </sheetView>
  </sheetViews>
  <sheetFormatPr defaultColWidth="9.140625" defaultRowHeight="12.75"/>
  <cols>
    <col min="1" max="8" width="10.7109375" style="46" customWidth="1"/>
    <col min="9" max="9" width="20.7109375" style="46" customWidth="1"/>
    <col min="10" max="10" width="10.140625" style="46" customWidth="1"/>
    <col min="11" max="16384" width="10.7109375" style="4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25.5" customHeight="1">
      <c r="I9" s="45"/>
    </row>
    <row r="10" ht="84.75" customHeight="1">
      <c r="I10" s="4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>
      <c r="D20" s="48" t="s">
        <v>30</v>
      </c>
    </row>
    <row r="21" ht="12.75">
      <c r="D21" s="49" t="s">
        <v>31</v>
      </c>
    </row>
  </sheetData>
  <hyperlinks>
    <hyperlink ref="D20" r:id="rId1" display="http://www.qimacros.com/qiwizard/ishikawa-fishbone-diagram.html"/>
    <hyperlink ref="D21" r:id="rId2" display="http://www.qimacros.com/qiwizard/problem.html"/>
  </hyperlinks>
  <printOptions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J4733"/>
  <sheetViews>
    <sheetView zoomScale="130" zoomScaleNormal="130" workbookViewId="0" topLeftCell="A1">
      <selection activeCell="H179" sqref="H179"/>
    </sheetView>
  </sheetViews>
  <sheetFormatPr defaultColWidth="9.140625" defaultRowHeight="12.75"/>
  <cols>
    <col min="1" max="1" width="9.140625" style="3" customWidth="1"/>
    <col min="2" max="2" width="9.140625" style="9" customWidth="1"/>
    <col min="3" max="3" width="17.7109375" style="3" bestFit="1" customWidth="1"/>
    <col min="4" max="4" width="9.421875" style="0" bestFit="1" customWidth="1"/>
    <col min="5" max="5" width="5.140625" style="0" customWidth="1"/>
    <col min="8" max="10" width="9.140625" style="4" customWidth="1"/>
  </cols>
  <sheetData>
    <row r="1" spans="1:5" ht="12.75">
      <c r="A1" s="1" t="s">
        <v>0</v>
      </c>
      <c r="B1" s="2" t="s">
        <v>1</v>
      </c>
      <c r="C1" s="1" t="s">
        <v>2</v>
      </c>
      <c r="E1" s="3"/>
    </row>
    <row r="2" spans="1:5" ht="12.75">
      <c r="A2" s="5">
        <v>40226</v>
      </c>
      <c r="B2" s="8" t="s">
        <v>6</v>
      </c>
      <c r="C2" s="7" t="s">
        <v>10</v>
      </c>
      <c r="E2" s="3"/>
    </row>
    <row r="3" spans="1:5" ht="12.75">
      <c r="A3" s="5">
        <v>40226</v>
      </c>
      <c r="B3" s="8" t="s">
        <v>6</v>
      </c>
      <c r="C3" s="7" t="s">
        <v>10</v>
      </c>
      <c r="E3" s="3"/>
    </row>
    <row r="4" spans="1:5" ht="12.75">
      <c r="A4" s="5">
        <v>40226</v>
      </c>
      <c r="B4" s="8" t="s">
        <v>6</v>
      </c>
      <c r="C4" s="7" t="s">
        <v>8</v>
      </c>
      <c r="E4" s="3"/>
    </row>
    <row r="5" spans="1:7" ht="12.75">
      <c r="A5" s="5">
        <v>40227</v>
      </c>
      <c r="B5" s="6" t="s">
        <v>9</v>
      </c>
      <c r="C5" s="7" t="s">
        <v>5</v>
      </c>
      <c r="E5" s="3"/>
      <c r="F5" s="3"/>
      <c r="G5" s="3"/>
    </row>
    <row r="6" spans="1:3" ht="12.75">
      <c r="A6" s="5">
        <v>40227</v>
      </c>
      <c r="B6" s="6" t="s">
        <v>9</v>
      </c>
      <c r="C6" s="7" t="s">
        <v>11</v>
      </c>
    </row>
    <row r="7" spans="1:3" ht="12.75">
      <c r="A7" s="5">
        <v>40227</v>
      </c>
      <c r="B7" s="6" t="s">
        <v>3</v>
      </c>
      <c r="C7" s="7" t="s">
        <v>5</v>
      </c>
    </row>
    <row r="8" spans="1:3" ht="12.75">
      <c r="A8" s="5">
        <v>40227</v>
      </c>
      <c r="B8" s="6" t="s">
        <v>6</v>
      </c>
      <c r="C8" s="7" t="s">
        <v>5</v>
      </c>
    </row>
    <row r="9" spans="1:3" ht="12.75">
      <c r="A9" s="5">
        <v>40227</v>
      </c>
      <c r="B9" s="8" t="s">
        <v>6</v>
      </c>
      <c r="C9" s="7" t="s">
        <v>8</v>
      </c>
    </row>
    <row r="10" spans="1:3" ht="12.75">
      <c r="A10" s="5">
        <v>40228</v>
      </c>
      <c r="B10" s="6" t="s">
        <v>9</v>
      </c>
      <c r="C10" s="3" t="s">
        <v>4</v>
      </c>
    </row>
    <row r="11" spans="1:3" ht="12.75">
      <c r="A11" s="5">
        <v>40228</v>
      </c>
      <c r="B11" s="6" t="s">
        <v>9</v>
      </c>
      <c r="C11" s="7" t="s">
        <v>5</v>
      </c>
    </row>
    <row r="12" spans="1:3" ht="12.75">
      <c r="A12" s="5">
        <v>40228</v>
      </c>
      <c r="B12" s="6" t="s">
        <v>9</v>
      </c>
      <c r="C12" s="7" t="s">
        <v>8</v>
      </c>
    </row>
    <row r="13" spans="1:3" ht="12.75">
      <c r="A13" s="5">
        <v>40228</v>
      </c>
      <c r="B13" s="8" t="s">
        <v>3</v>
      </c>
      <c r="C13" s="3" t="s">
        <v>7</v>
      </c>
    </row>
    <row r="14" spans="1:3" ht="12.75">
      <c r="A14" s="5">
        <v>40228</v>
      </c>
      <c r="B14" s="6" t="s">
        <v>3</v>
      </c>
      <c r="C14" s="7" t="s">
        <v>11</v>
      </c>
    </row>
    <row r="15" spans="1:3" ht="12.75">
      <c r="A15" s="5">
        <v>40228</v>
      </c>
      <c r="B15" s="6" t="s">
        <v>6</v>
      </c>
      <c r="C15" s="3" t="s">
        <v>4</v>
      </c>
    </row>
    <row r="16" spans="1:3" ht="12.75">
      <c r="A16" s="5">
        <v>40228</v>
      </c>
      <c r="B16" s="8" t="s">
        <v>6</v>
      </c>
      <c r="C16" s="3" t="s">
        <v>7</v>
      </c>
    </row>
    <row r="17" spans="1:3" ht="12.75">
      <c r="A17" s="5">
        <v>40228</v>
      </c>
      <c r="B17" s="8" t="s">
        <v>6</v>
      </c>
      <c r="C17" s="7" t="s">
        <v>10</v>
      </c>
    </row>
    <row r="18" spans="1:3" ht="12.75">
      <c r="A18" s="5">
        <v>40228</v>
      </c>
      <c r="B18" s="6" t="s">
        <v>6</v>
      </c>
      <c r="C18" s="7" t="s">
        <v>11</v>
      </c>
    </row>
    <row r="19" spans="1:3" ht="12.75">
      <c r="A19" s="5">
        <v>40229</v>
      </c>
      <c r="B19" s="6" t="s">
        <v>9</v>
      </c>
      <c r="C19" s="7" t="s">
        <v>5</v>
      </c>
    </row>
    <row r="20" spans="1:3" ht="12.75">
      <c r="A20" s="5">
        <v>40229</v>
      </c>
      <c r="B20" s="6" t="s">
        <v>3</v>
      </c>
      <c r="C20" s="7" t="s">
        <v>5</v>
      </c>
    </row>
    <row r="21" spans="1:3" ht="12.75">
      <c r="A21" s="5">
        <v>40229</v>
      </c>
      <c r="B21" s="6" t="s">
        <v>6</v>
      </c>
      <c r="C21" s="7" t="s">
        <v>11</v>
      </c>
    </row>
    <row r="22" spans="1:3" ht="12.75">
      <c r="A22" s="5">
        <v>40230</v>
      </c>
      <c r="B22" s="8" t="s">
        <v>9</v>
      </c>
      <c r="C22" s="3" t="s">
        <v>7</v>
      </c>
    </row>
    <row r="23" spans="1:3" ht="12.75">
      <c r="A23" s="5">
        <v>40230</v>
      </c>
      <c r="B23" s="6" t="s">
        <v>9</v>
      </c>
      <c r="C23" s="7" t="s">
        <v>11</v>
      </c>
    </row>
    <row r="24" spans="1:3" ht="12.75">
      <c r="A24" s="5">
        <v>40230</v>
      </c>
      <c r="B24" s="6" t="s">
        <v>3</v>
      </c>
      <c r="C24" s="3" t="s">
        <v>4</v>
      </c>
    </row>
    <row r="25" spans="1:3" ht="12.75">
      <c r="A25" s="5">
        <v>40230</v>
      </c>
      <c r="B25" s="6" t="s">
        <v>3</v>
      </c>
      <c r="C25" s="7" t="s">
        <v>11</v>
      </c>
    </row>
    <row r="26" spans="1:3" ht="12.75">
      <c r="A26" s="5">
        <v>40230</v>
      </c>
      <c r="B26" s="8" t="s">
        <v>6</v>
      </c>
      <c r="C26" s="3" t="s">
        <v>7</v>
      </c>
    </row>
    <row r="27" spans="1:3" ht="12.75">
      <c r="A27" s="5">
        <v>40230</v>
      </c>
      <c r="B27" s="8" t="s">
        <v>6</v>
      </c>
      <c r="C27" s="7" t="s">
        <v>12</v>
      </c>
    </row>
    <row r="28" spans="1:3" ht="12.75">
      <c r="A28" s="5">
        <v>40231</v>
      </c>
      <c r="B28" s="6" t="s">
        <v>9</v>
      </c>
      <c r="C28" s="3" t="s">
        <v>4</v>
      </c>
    </row>
    <row r="29" spans="1:3" ht="12.75">
      <c r="A29" s="5">
        <v>40231</v>
      </c>
      <c r="B29" s="6" t="s">
        <v>9</v>
      </c>
      <c r="C29" s="7" t="s">
        <v>5</v>
      </c>
    </row>
    <row r="30" spans="1:3" ht="12.75">
      <c r="A30" s="5">
        <v>40231</v>
      </c>
      <c r="B30" s="6" t="s">
        <v>9</v>
      </c>
      <c r="C30" s="7" t="s">
        <v>8</v>
      </c>
    </row>
    <row r="31" spans="1:3" ht="12.75">
      <c r="A31" s="5">
        <v>40231</v>
      </c>
      <c r="B31" s="6" t="s">
        <v>9</v>
      </c>
      <c r="C31" s="7" t="s">
        <v>8</v>
      </c>
    </row>
    <row r="32" spans="1:3" ht="12.75">
      <c r="A32" s="5">
        <v>40231</v>
      </c>
      <c r="B32" s="8" t="s">
        <v>3</v>
      </c>
      <c r="C32" s="3" t="s">
        <v>7</v>
      </c>
    </row>
    <row r="33" spans="1:3" ht="12.75">
      <c r="A33" s="5">
        <v>40231</v>
      </c>
      <c r="B33" s="6" t="s">
        <v>6</v>
      </c>
      <c r="C33" s="7" t="s">
        <v>5</v>
      </c>
    </row>
    <row r="34" spans="1:3" ht="12.75">
      <c r="A34" s="5">
        <v>40232</v>
      </c>
      <c r="B34" s="6" t="s">
        <v>9</v>
      </c>
      <c r="C34" s="7" t="s">
        <v>8</v>
      </c>
    </row>
    <row r="35" spans="1:3" ht="12.75">
      <c r="A35" s="5">
        <v>40232</v>
      </c>
      <c r="B35" s="6" t="s">
        <v>6</v>
      </c>
      <c r="C35" s="7" t="s">
        <v>5</v>
      </c>
    </row>
    <row r="36" spans="1:3" ht="12.75">
      <c r="A36" s="5">
        <v>40233</v>
      </c>
      <c r="B36" s="8" t="s">
        <v>9</v>
      </c>
      <c r="C36" s="7" t="s">
        <v>13</v>
      </c>
    </row>
    <row r="37" spans="1:3" ht="12.75">
      <c r="A37" s="5">
        <v>40233</v>
      </c>
      <c r="B37" s="6" t="s">
        <v>9</v>
      </c>
      <c r="C37" s="7" t="s">
        <v>11</v>
      </c>
    </row>
    <row r="38" spans="1:3" ht="12.75">
      <c r="A38" s="5">
        <v>40233</v>
      </c>
      <c r="B38" s="6" t="s">
        <v>3</v>
      </c>
      <c r="C38" s="3" t="s">
        <v>4</v>
      </c>
    </row>
    <row r="39" spans="1:3" ht="12.75">
      <c r="A39" s="5">
        <v>40233</v>
      </c>
      <c r="B39" s="8" t="s">
        <v>3</v>
      </c>
      <c r="C39" s="7" t="s">
        <v>10</v>
      </c>
    </row>
    <row r="40" spans="1:3" ht="12.75">
      <c r="A40" s="5">
        <v>40233</v>
      </c>
      <c r="B40" s="8" t="s">
        <v>6</v>
      </c>
      <c r="C40" s="3" t="s">
        <v>7</v>
      </c>
    </row>
    <row r="41" spans="1:3" ht="12.75">
      <c r="A41" s="5">
        <v>40233</v>
      </c>
      <c r="B41" s="6" t="s">
        <v>6</v>
      </c>
      <c r="C41" s="7" t="s">
        <v>11</v>
      </c>
    </row>
    <row r="42" spans="1:3" ht="12.75">
      <c r="A42" s="5">
        <v>40234</v>
      </c>
      <c r="B42" s="6" t="s">
        <v>9</v>
      </c>
      <c r="C42" s="7" t="s">
        <v>8</v>
      </c>
    </row>
    <row r="43" spans="1:3" ht="12.75">
      <c r="A43" s="5">
        <v>40234</v>
      </c>
      <c r="B43" s="6" t="s">
        <v>3</v>
      </c>
      <c r="C43" s="7" t="s">
        <v>5</v>
      </c>
    </row>
    <row r="44" spans="1:3" ht="12.75">
      <c r="A44" s="5">
        <v>40234</v>
      </c>
      <c r="B44" s="8" t="s">
        <v>6</v>
      </c>
      <c r="C44" s="3" t="s">
        <v>7</v>
      </c>
    </row>
    <row r="45" spans="1:3" ht="12.75">
      <c r="A45" s="5">
        <v>40235</v>
      </c>
      <c r="B45" s="6" t="s">
        <v>9</v>
      </c>
      <c r="C45" s="7" t="s">
        <v>5</v>
      </c>
    </row>
    <row r="46" spans="1:3" ht="12.75">
      <c r="A46" s="5">
        <v>40235</v>
      </c>
      <c r="B46" s="8" t="s">
        <v>9</v>
      </c>
      <c r="C46" s="7" t="s">
        <v>13</v>
      </c>
    </row>
    <row r="47" spans="1:3" ht="12.75">
      <c r="A47" s="5">
        <v>40235</v>
      </c>
      <c r="B47" s="6" t="s">
        <v>9</v>
      </c>
      <c r="C47" s="7" t="s">
        <v>11</v>
      </c>
    </row>
    <row r="48" spans="1:3" ht="12.75">
      <c r="A48" s="5">
        <v>40235</v>
      </c>
      <c r="B48" s="8" t="s">
        <v>6</v>
      </c>
      <c r="C48" s="3" t="s">
        <v>7</v>
      </c>
    </row>
    <row r="49" spans="1:3" ht="12.75">
      <c r="A49" s="5">
        <v>40235</v>
      </c>
      <c r="B49" s="6" t="s">
        <v>6</v>
      </c>
      <c r="C49" s="7" t="s">
        <v>11</v>
      </c>
    </row>
    <row r="50" spans="1:3" ht="12.75">
      <c r="A50" s="5">
        <v>40236</v>
      </c>
      <c r="B50" s="6" t="s">
        <v>3</v>
      </c>
      <c r="C50" s="3" t="s">
        <v>4</v>
      </c>
    </row>
    <row r="51" spans="1:3" ht="12.75">
      <c r="A51" s="5">
        <v>40236</v>
      </c>
      <c r="B51" s="6" t="s">
        <v>6</v>
      </c>
      <c r="C51" s="7" t="s">
        <v>5</v>
      </c>
    </row>
    <row r="52" spans="1:3" ht="12.75">
      <c r="A52" s="5">
        <v>40236</v>
      </c>
      <c r="B52" s="8" t="s">
        <v>6</v>
      </c>
      <c r="C52" s="7" t="s">
        <v>14</v>
      </c>
    </row>
    <row r="53" spans="1:3" ht="12.75">
      <c r="A53" s="5">
        <v>40236</v>
      </c>
      <c r="B53" s="6" t="s">
        <v>6</v>
      </c>
      <c r="C53" s="7" t="s">
        <v>11</v>
      </c>
    </row>
    <row r="54" spans="1:3" ht="12.75">
      <c r="A54" s="5">
        <v>40237</v>
      </c>
      <c r="B54" s="6" t="s">
        <v>9</v>
      </c>
      <c r="C54" s="3" t="s">
        <v>4</v>
      </c>
    </row>
    <row r="55" spans="1:3" ht="12.75">
      <c r="A55" s="5">
        <v>40237</v>
      </c>
      <c r="B55" s="6" t="s">
        <v>9</v>
      </c>
      <c r="C55" s="3" t="s">
        <v>4</v>
      </c>
    </row>
    <row r="56" spans="1:3" ht="12.75">
      <c r="A56" s="5">
        <v>40237</v>
      </c>
      <c r="B56" s="6" t="s">
        <v>9</v>
      </c>
      <c r="C56" s="7" t="s">
        <v>5</v>
      </c>
    </row>
    <row r="57" spans="1:3" ht="12.75">
      <c r="A57" s="5">
        <v>40237</v>
      </c>
      <c r="B57" s="8" t="s">
        <v>9</v>
      </c>
      <c r="C57" s="7" t="s">
        <v>13</v>
      </c>
    </row>
    <row r="58" spans="1:3" ht="12.75">
      <c r="A58" s="5">
        <v>40237</v>
      </c>
      <c r="B58" s="6" t="s">
        <v>6</v>
      </c>
      <c r="C58" s="3" t="s">
        <v>4</v>
      </c>
    </row>
    <row r="59" spans="1:3" ht="12.75">
      <c r="A59" s="5">
        <v>40237</v>
      </c>
      <c r="B59" s="8" t="s">
        <v>6</v>
      </c>
      <c r="C59" s="3" t="s">
        <v>7</v>
      </c>
    </row>
    <row r="60" spans="1:3" ht="12.75">
      <c r="A60" s="5">
        <v>40237</v>
      </c>
      <c r="B60" s="8" t="s">
        <v>6</v>
      </c>
      <c r="C60" s="7" t="s">
        <v>10</v>
      </c>
    </row>
    <row r="61" spans="1:3" ht="12.75">
      <c r="A61" s="5">
        <v>40237</v>
      </c>
      <c r="B61" s="8" t="s">
        <v>6</v>
      </c>
      <c r="C61" s="7" t="s">
        <v>8</v>
      </c>
    </row>
    <row r="62" spans="1:3" ht="12.75">
      <c r="A62" s="5">
        <v>40238</v>
      </c>
      <c r="B62" s="6" t="s">
        <v>3</v>
      </c>
      <c r="C62" s="7" t="s">
        <v>11</v>
      </c>
    </row>
    <row r="63" spans="1:3" ht="12.75">
      <c r="A63" s="5">
        <v>40238</v>
      </c>
      <c r="B63" s="8" t="s">
        <v>6</v>
      </c>
      <c r="C63" s="3" t="s">
        <v>7</v>
      </c>
    </row>
    <row r="64" spans="1:3" ht="12.75">
      <c r="A64" s="5">
        <v>40238</v>
      </c>
      <c r="B64" s="8" t="s">
        <v>6</v>
      </c>
      <c r="C64" s="7" t="s">
        <v>10</v>
      </c>
    </row>
    <row r="65" spans="1:3" ht="12.75">
      <c r="A65" s="5">
        <v>40239</v>
      </c>
      <c r="B65" s="8" t="s">
        <v>3</v>
      </c>
      <c r="C65" s="7" t="s">
        <v>8</v>
      </c>
    </row>
    <row r="66" spans="1:3" ht="12.75">
      <c r="A66" s="5">
        <v>40239</v>
      </c>
      <c r="B66" s="6" t="s">
        <v>3</v>
      </c>
      <c r="C66" s="7" t="s">
        <v>11</v>
      </c>
    </row>
    <row r="67" spans="1:3" ht="12.75">
      <c r="A67" s="5">
        <v>40239</v>
      </c>
      <c r="B67" s="6" t="s">
        <v>6</v>
      </c>
      <c r="C67" s="3" t="s">
        <v>4</v>
      </c>
    </row>
    <row r="68" spans="1:3" ht="12.75">
      <c r="A68" s="5">
        <v>40239</v>
      </c>
      <c r="B68" s="8" t="s">
        <v>6</v>
      </c>
      <c r="C68" s="3" t="s">
        <v>7</v>
      </c>
    </row>
    <row r="69" spans="1:3" ht="12.75">
      <c r="A69" s="5">
        <v>40239</v>
      </c>
      <c r="B69" s="8" t="s">
        <v>6</v>
      </c>
      <c r="C69" s="7" t="s">
        <v>12</v>
      </c>
    </row>
    <row r="70" spans="1:3" ht="12.75">
      <c r="A70" s="5">
        <v>40239</v>
      </c>
      <c r="B70" s="8" t="s">
        <v>6</v>
      </c>
      <c r="C70" s="7" t="s">
        <v>12</v>
      </c>
    </row>
    <row r="71" spans="1:3" ht="12.75">
      <c r="A71" s="5">
        <v>40240</v>
      </c>
      <c r="B71" s="8" t="s">
        <v>9</v>
      </c>
      <c r="C71" s="3" t="s">
        <v>7</v>
      </c>
    </row>
    <row r="72" spans="1:3" ht="12.75">
      <c r="A72" s="5">
        <v>40240</v>
      </c>
      <c r="B72" s="8" t="s">
        <v>6</v>
      </c>
      <c r="C72" s="3" t="s">
        <v>7</v>
      </c>
    </row>
    <row r="73" spans="1:3" ht="12.75">
      <c r="A73" s="5">
        <v>40241</v>
      </c>
      <c r="B73" s="6" t="s">
        <v>9</v>
      </c>
      <c r="C73" s="3" t="s">
        <v>4</v>
      </c>
    </row>
    <row r="74" spans="1:3" ht="12.75">
      <c r="A74" s="5">
        <v>40241</v>
      </c>
      <c r="B74" s="6" t="s">
        <v>9</v>
      </c>
      <c r="C74" s="7" t="s">
        <v>5</v>
      </c>
    </row>
    <row r="75" spans="1:3" ht="12.75">
      <c r="A75" s="5">
        <v>40241</v>
      </c>
      <c r="B75" s="6" t="s">
        <v>9</v>
      </c>
      <c r="C75" s="7" t="s">
        <v>5</v>
      </c>
    </row>
    <row r="76" spans="1:3" ht="12.75">
      <c r="A76" s="5">
        <v>40241</v>
      </c>
      <c r="B76" s="6" t="s">
        <v>3</v>
      </c>
      <c r="C76" s="3" t="s">
        <v>4</v>
      </c>
    </row>
    <row r="77" spans="1:3" ht="12.75">
      <c r="A77" s="5">
        <v>40241</v>
      </c>
      <c r="B77" s="8" t="s">
        <v>3</v>
      </c>
      <c r="C77" s="7" t="s">
        <v>10</v>
      </c>
    </row>
    <row r="78" spans="1:3" ht="12.75">
      <c r="A78" s="5">
        <v>40241</v>
      </c>
      <c r="B78" s="8" t="s">
        <v>6</v>
      </c>
      <c r="C78" s="3" t="s">
        <v>7</v>
      </c>
    </row>
    <row r="79" spans="1:3" ht="12.75">
      <c r="A79" s="5">
        <v>40241</v>
      </c>
      <c r="B79" s="8" t="s">
        <v>6</v>
      </c>
      <c r="C79" s="7" t="s">
        <v>12</v>
      </c>
    </row>
    <row r="80" spans="1:3" ht="12.75">
      <c r="A80" s="5">
        <v>40241</v>
      </c>
      <c r="B80" s="6" t="s">
        <v>6</v>
      </c>
      <c r="C80" s="7" t="s">
        <v>11</v>
      </c>
    </row>
    <row r="81" spans="1:3" ht="12.75">
      <c r="A81" s="5">
        <v>40242</v>
      </c>
      <c r="B81" s="8" t="s">
        <v>9</v>
      </c>
      <c r="C81" s="7" t="s">
        <v>13</v>
      </c>
    </row>
    <row r="82" spans="1:3" ht="12.75">
      <c r="A82" s="5">
        <v>40242</v>
      </c>
      <c r="B82" s="6" t="s">
        <v>9</v>
      </c>
      <c r="C82" s="7" t="s">
        <v>8</v>
      </c>
    </row>
    <row r="83" spans="1:3" ht="12.75">
      <c r="A83" s="5">
        <v>40242</v>
      </c>
      <c r="B83" s="6" t="s">
        <v>9</v>
      </c>
      <c r="C83" s="7" t="s">
        <v>11</v>
      </c>
    </row>
    <row r="84" spans="1:3" ht="12.75">
      <c r="A84" s="5">
        <v>40242</v>
      </c>
      <c r="B84" s="8" t="s">
        <v>3</v>
      </c>
      <c r="C84" s="7" t="s">
        <v>10</v>
      </c>
    </row>
    <row r="85" spans="1:3" ht="12.75">
      <c r="A85" s="5">
        <v>40242</v>
      </c>
      <c r="B85" s="6" t="s">
        <v>6</v>
      </c>
      <c r="C85" s="7" t="s">
        <v>5</v>
      </c>
    </row>
    <row r="86" spans="1:3" ht="12.75">
      <c r="A86" s="5">
        <v>40242</v>
      </c>
      <c r="B86" s="8" t="s">
        <v>6</v>
      </c>
      <c r="C86" s="3" t="s">
        <v>7</v>
      </c>
    </row>
    <row r="87" spans="1:3" ht="12.75">
      <c r="A87" s="5">
        <v>40242</v>
      </c>
      <c r="B87" s="8" t="s">
        <v>6</v>
      </c>
      <c r="C87" s="7" t="s">
        <v>10</v>
      </c>
    </row>
    <row r="88" spans="1:3" ht="12.75">
      <c r="A88" s="5">
        <v>40242</v>
      </c>
      <c r="B88" s="6" t="s">
        <v>6</v>
      </c>
      <c r="C88" s="7" t="s">
        <v>11</v>
      </c>
    </row>
    <row r="89" spans="1:3" ht="12.75">
      <c r="A89" s="5">
        <v>40243</v>
      </c>
      <c r="B89" s="6" t="s">
        <v>9</v>
      </c>
      <c r="C89" s="3" t="s">
        <v>4</v>
      </c>
    </row>
    <row r="90" spans="1:3" ht="12.75">
      <c r="A90" s="5">
        <v>40243</v>
      </c>
      <c r="B90" s="6" t="s">
        <v>6</v>
      </c>
      <c r="C90" s="7" t="s">
        <v>5</v>
      </c>
    </row>
    <row r="91" spans="1:3" ht="12.75">
      <c r="A91" s="5">
        <v>40244</v>
      </c>
      <c r="B91" s="6" t="s">
        <v>9</v>
      </c>
      <c r="C91" s="7" t="s">
        <v>11</v>
      </c>
    </row>
    <row r="92" spans="1:3" ht="12.75">
      <c r="A92" s="5">
        <v>40244</v>
      </c>
      <c r="B92" s="6" t="s">
        <v>3</v>
      </c>
      <c r="C92" s="3" t="s">
        <v>4</v>
      </c>
    </row>
    <row r="93" spans="1:3" ht="12.75">
      <c r="A93" s="5">
        <v>40244</v>
      </c>
      <c r="B93" s="6" t="s">
        <v>6</v>
      </c>
      <c r="C93" s="7" t="s">
        <v>5</v>
      </c>
    </row>
    <row r="94" spans="1:3" ht="12.75">
      <c r="A94" s="5">
        <v>40244</v>
      </c>
      <c r="B94" s="8" t="s">
        <v>6</v>
      </c>
      <c r="C94" s="3" t="s">
        <v>7</v>
      </c>
    </row>
    <row r="95" spans="1:3" ht="12.75">
      <c r="A95" s="5">
        <v>40244</v>
      </c>
      <c r="B95" s="8" t="s">
        <v>6</v>
      </c>
      <c r="C95" s="7" t="s">
        <v>10</v>
      </c>
    </row>
    <row r="96" spans="1:3" ht="12.75">
      <c r="A96" s="5">
        <v>40245</v>
      </c>
      <c r="B96" s="6" t="s">
        <v>9</v>
      </c>
      <c r="C96" s="7" t="s">
        <v>5</v>
      </c>
    </row>
    <row r="97" spans="1:3" ht="12.75">
      <c r="A97" s="5">
        <v>40245</v>
      </c>
      <c r="B97" s="8" t="s">
        <v>9</v>
      </c>
      <c r="C97" s="7" t="s">
        <v>13</v>
      </c>
    </row>
    <row r="98" spans="1:3" ht="12.75">
      <c r="A98" s="5">
        <v>40245</v>
      </c>
      <c r="B98" s="8" t="s">
        <v>9</v>
      </c>
      <c r="C98" s="3" t="s">
        <v>7</v>
      </c>
    </row>
    <row r="99" spans="1:3" ht="12.75">
      <c r="A99" s="5">
        <v>40245</v>
      </c>
      <c r="B99" s="6" t="s">
        <v>3</v>
      </c>
      <c r="C99" s="7" t="s">
        <v>5</v>
      </c>
    </row>
    <row r="100" spans="1:3" ht="12.75">
      <c r="A100" s="5">
        <v>40245</v>
      </c>
      <c r="B100" s="8" t="s">
        <v>3</v>
      </c>
      <c r="C100" s="7" t="s">
        <v>10</v>
      </c>
    </row>
    <row r="101" spans="1:3" ht="12.75">
      <c r="A101" s="5">
        <v>40245</v>
      </c>
      <c r="B101" s="8" t="s">
        <v>3</v>
      </c>
      <c r="C101" s="7" t="s">
        <v>8</v>
      </c>
    </row>
    <row r="102" spans="1:3" ht="12.75">
      <c r="A102" s="5">
        <v>40245</v>
      </c>
      <c r="B102" s="8" t="s">
        <v>6</v>
      </c>
      <c r="C102" s="3" t="s">
        <v>7</v>
      </c>
    </row>
    <row r="103" spans="1:3" ht="12.75">
      <c r="A103" s="5">
        <v>40245</v>
      </c>
      <c r="B103" s="8" t="s">
        <v>6</v>
      </c>
      <c r="C103" s="7" t="s">
        <v>10</v>
      </c>
    </row>
    <row r="104" spans="1:3" ht="12.75">
      <c r="A104" s="5">
        <v>40245</v>
      </c>
      <c r="B104" s="8" t="s">
        <v>6</v>
      </c>
      <c r="C104" s="7" t="s">
        <v>15</v>
      </c>
    </row>
    <row r="105" spans="1:3" ht="12.75">
      <c r="A105" s="5">
        <v>40245</v>
      </c>
      <c r="B105" s="8" t="s">
        <v>6</v>
      </c>
      <c r="C105" s="7" t="s">
        <v>8</v>
      </c>
    </row>
    <row r="106" spans="1:3" ht="12.75">
      <c r="A106" s="5">
        <v>40245</v>
      </c>
      <c r="B106" s="6" t="s">
        <v>6</v>
      </c>
      <c r="C106" s="7" t="s">
        <v>11</v>
      </c>
    </row>
    <row r="107" spans="1:3" ht="12.75">
      <c r="A107" s="5">
        <v>40246</v>
      </c>
      <c r="B107" s="8" t="s">
        <v>9</v>
      </c>
      <c r="C107" s="3" t="s">
        <v>7</v>
      </c>
    </row>
    <row r="108" spans="1:3" ht="12.75">
      <c r="A108" s="5">
        <v>40246</v>
      </c>
      <c r="B108" s="6" t="s">
        <v>3</v>
      </c>
      <c r="C108" s="7" t="s">
        <v>5</v>
      </c>
    </row>
    <row r="109" spans="1:3" ht="12.75">
      <c r="A109" s="5">
        <v>40246</v>
      </c>
      <c r="B109" s="8" t="s">
        <v>6</v>
      </c>
      <c r="C109" s="3" t="s">
        <v>7</v>
      </c>
    </row>
    <row r="110" spans="1:3" ht="12.75">
      <c r="A110" s="5">
        <v>40247</v>
      </c>
      <c r="B110" s="6" t="s">
        <v>9</v>
      </c>
      <c r="C110" s="3" t="s">
        <v>4</v>
      </c>
    </row>
    <row r="111" spans="1:3" ht="12.75">
      <c r="A111" s="5">
        <v>40247</v>
      </c>
      <c r="B111" s="8" t="s">
        <v>3</v>
      </c>
      <c r="C111" s="7" t="s">
        <v>10</v>
      </c>
    </row>
    <row r="112" spans="1:3" ht="12.75">
      <c r="A112" s="5">
        <v>40247</v>
      </c>
      <c r="B112" s="8" t="s">
        <v>6</v>
      </c>
      <c r="C112" s="3" t="s">
        <v>7</v>
      </c>
    </row>
    <row r="113" spans="1:3" ht="12.75">
      <c r="A113" s="5">
        <v>40247</v>
      </c>
      <c r="B113" s="8" t="s">
        <v>6</v>
      </c>
      <c r="C113" s="7" t="s">
        <v>10</v>
      </c>
    </row>
    <row r="114" spans="1:3" ht="12.75">
      <c r="A114" s="5">
        <v>40247</v>
      </c>
      <c r="B114" s="8" t="s">
        <v>6</v>
      </c>
      <c r="C114" s="7" t="s">
        <v>10</v>
      </c>
    </row>
    <row r="115" spans="1:3" ht="12.75">
      <c r="A115" s="5">
        <v>40247</v>
      </c>
      <c r="B115" s="8" t="s">
        <v>6</v>
      </c>
      <c r="C115" s="7" t="s">
        <v>12</v>
      </c>
    </row>
    <row r="116" spans="1:3" ht="12.75">
      <c r="A116" s="5">
        <v>40248</v>
      </c>
      <c r="B116" s="6" t="s">
        <v>9</v>
      </c>
      <c r="C116" s="3" t="s">
        <v>4</v>
      </c>
    </row>
    <row r="117" spans="1:3" ht="12.75">
      <c r="A117" s="5">
        <v>40248</v>
      </c>
      <c r="B117" s="8" t="s">
        <v>3</v>
      </c>
      <c r="C117" s="7" t="s">
        <v>16</v>
      </c>
    </row>
    <row r="118" spans="1:3" ht="12.75">
      <c r="A118" s="5">
        <v>40248</v>
      </c>
      <c r="B118" s="6" t="s">
        <v>6</v>
      </c>
      <c r="C118" s="7" t="s">
        <v>5</v>
      </c>
    </row>
    <row r="119" spans="1:3" ht="12.75">
      <c r="A119" s="5">
        <v>40248</v>
      </c>
      <c r="B119" s="8" t="s">
        <v>6</v>
      </c>
      <c r="C119" s="7" t="s">
        <v>12</v>
      </c>
    </row>
    <row r="120" spans="1:3" ht="12.75">
      <c r="A120" s="5">
        <v>40249</v>
      </c>
      <c r="B120" s="6" t="s">
        <v>9</v>
      </c>
      <c r="C120" s="3" t="s">
        <v>4</v>
      </c>
    </row>
    <row r="121" spans="1:3" ht="12.75">
      <c r="A121" s="5">
        <v>40249</v>
      </c>
      <c r="B121" s="6" t="s">
        <v>9</v>
      </c>
      <c r="C121" s="7" t="s">
        <v>5</v>
      </c>
    </row>
    <row r="122" spans="1:3" ht="12.75">
      <c r="A122" s="5">
        <v>40249</v>
      </c>
      <c r="B122" s="8" t="s">
        <v>9</v>
      </c>
      <c r="C122" s="3" t="s">
        <v>7</v>
      </c>
    </row>
    <row r="123" spans="1:3" ht="12.75">
      <c r="A123" s="5">
        <v>40249</v>
      </c>
      <c r="B123" s="6" t="s">
        <v>3</v>
      </c>
      <c r="C123" s="3" t="s">
        <v>4</v>
      </c>
    </row>
    <row r="124" spans="1:3" ht="12.75">
      <c r="A124" s="5">
        <v>40249</v>
      </c>
      <c r="B124" s="8" t="s">
        <v>6</v>
      </c>
      <c r="C124" s="3" t="s">
        <v>7</v>
      </c>
    </row>
    <row r="125" spans="1:3" ht="12.75">
      <c r="A125" s="5">
        <v>40249</v>
      </c>
      <c r="B125" s="8" t="s">
        <v>6</v>
      </c>
      <c r="C125" s="7" t="s">
        <v>10</v>
      </c>
    </row>
    <row r="126" spans="1:3" ht="12.75">
      <c r="A126" s="5">
        <v>40249</v>
      </c>
      <c r="B126" s="8" t="s">
        <v>6</v>
      </c>
      <c r="C126" s="7" t="s">
        <v>15</v>
      </c>
    </row>
    <row r="127" spans="1:3" ht="12.75">
      <c r="A127" s="5">
        <v>40249</v>
      </c>
      <c r="B127" s="8" t="s">
        <v>6</v>
      </c>
      <c r="C127" s="7" t="s">
        <v>8</v>
      </c>
    </row>
    <row r="128" spans="1:3" ht="12.75">
      <c r="A128" s="5">
        <v>40249</v>
      </c>
      <c r="B128" s="8" t="s">
        <v>6</v>
      </c>
      <c r="C128" s="7" t="s">
        <v>12</v>
      </c>
    </row>
    <row r="129" spans="1:3" ht="12.75">
      <c r="A129" s="5">
        <v>40249</v>
      </c>
      <c r="B129" s="8" t="s">
        <v>6</v>
      </c>
      <c r="C129" s="7" t="s">
        <v>12</v>
      </c>
    </row>
    <row r="130" spans="1:3" ht="12.75">
      <c r="A130" s="5">
        <v>40250</v>
      </c>
      <c r="B130" s="6" t="s">
        <v>9</v>
      </c>
      <c r="C130" s="7" t="s">
        <v>5</v>
      </c>
    </row>
    <row r="131" spans="1:3" ht="12.75">
      <c r="A131" s="5">
        <v>40250</v>
      </c>
      <c r="B131" s="8" t="s">
        <v>9</v>
      </c>
      <c r="C131" s="3" t="s">
        <v>7</v>
      </c>
    </row>
    <row r="132" spans="1:3" ht="12.75">
      <c r="A132" s="5">
        <v>40250</v>
      </c>
      <c r="B132" s="6" t="s">
        <v>6</v>
      </c>
      <c r="C132" s="7" t="s">
        <v>11</v>
      </c>
    </row>
    <row r="133" spans="1:3" ht="12.75">
      <c r="A133" s="5">
        <v>40251</v>
      </c>
      <c r="B133" s="6" t="s">
        <v>9</v>
      </c>
      <c r="C133" s="7" t="s">
        <v>8</v>
      </c>
    </row>
    <row r="134" spans="1:3" ht="12.75">
      <c r="A134" s="5">
        <v>40251</v>
      </c>
      <c r="B134" s="8" t="s">
        <v>6</v>
      </c>
      <c r="C134" s="3" t="s">
        <v>7</v>
      </c>
    </row>
    <row r="135" spans="1:3" ht="12.75">
      <c r="A135" s="5">
        <v>40251</v>
      </c>
      <c r="B135" s="8" t="s">
        <v>6</v>
      </c>
      <c r="C135" s="7" t="s">
        <v>10</v>
      </c>
    </row>
    <row r="136" spans="1:3" ht="12.75">
      <c r="A136" s="5">
        <v>40251</v>
      </c>
      <c r="B136" s="8" t="s">
        <v>6</v>
      </c>
      <c r="C136" s="7" t="s">
        <v>14</v>
      </c>
    </row>
    <row r="137" spans="1:3" ht="13.5" customHeight="1">
      <c r="A137" s="5">
        <v>40251</v>
      </c>
      <c r="B137" s="8" t="s">
        <v>6</v>
      </c>
      <c r="C137" s="7" t="s">
        <v>14</v>
      </c>
    </row>
    <row r="138" spans="1:3" ht="12.75">
      <c r="A138" s="5">
        <v>40251</v>
      </c>
      <c r="B138" s="8" t="s">
        <v>6</v>
      </c>
      <c r="C138" s="7" t="s">
        <v>8</v>
      </c>
    </row>
    <row r="139" spans="1:3" ht="12.75">
      <c r="A139" s="5">
        <v>40252</v>
      </c>
      <c r="B139" s="6" t="s">
        <v>9</v>
      </c>
      <c r="C139" s="3" t="s">
        <v>4</v>
      </c>
    </row>
    <row r="140" spans="1:3" ht="12.75">
      <c r="A140" s="5">
        <v>40252</v>
      </c>
      <c r="B140" s="6" t="s">
        <v>9</v>
      </c>
      <c r="C140" s="7" t="s">
        <v>11</v>
      </c>
    </row>
    <row r="141" spans="1:3" ht="12.75">
      <c r="A141" s="5">
        <v>40252</v>
      </c>
      <c r="B141" s="6" t="s">
        <v>6</v>
      </c>
      <c r="C141" s="7" t="s">
        <v>5</v>
      </c>
    </row>
    <row r="142" spans="1:3" ht="12.75">
      <c r="A142" s="5">
        <v>40252</v>
      </c>
      <c r="B142" s="6" t="s">
        <v>6</v>
      </c>
      <c r="C142" s="7" t="s">
        <v>5</v>
      </c>
    </row>
    <row r="143" spans="1:3" ht="12.75">
      <c r="A143" s="5">
        <v>40252</v>
      </c>
      <c r="B143" s="8" t="s">
        <v>6</v>
      </c>
      <c r="C143" s="3" t="s">
        <v>7</v>
      </c>
    </row>
    <row r="144" spans="1:3" ht="12.75">
      <c r="A144" s="5">
        <v>40252</v>
      </c>
      <c r="B144" s="8" t="s">
        <v>6</v>
      </c>
      <c r="C144" s="7" t="s">
        <v>10</v>
      </c>
    </row>
    <row r="145" spans="1:3" ht="12.75">
      <c r="A145" s="5">
        <v>40252</v>
      </c>
      <c r="B145" s="8" t="s">
        <v>6</v>
      </c>
      <c r="C145" s="7" t="s">
        <v>10</v>
      </c>
    </row>
    <row r="146" spans="1:3" ht="12.75">
      <c r="A146" s="5">
        <v>40253</v>
      </c>
      <c r="B146" s="6" t="s">
        <v>9</v>
      </c>
      <c r="C146" s="7" t="s">
        <v>5</v>
      </c>
    </row>
    <row r="147" spans="1:3" ht="12.75">
      <c r="A147" s="5">
        <v>40253</v>
      </c>
      <c r="B147" s="8" t="s">
        <v>9</v>
      </c>
      <c r="C147" s="3" t="s">
        <v>7</v>
      </c>
    </row>
    <row r="148" spans="1:3" ht="12.75">
      <c r="A148" s="5">
        <v>40253</v>
      </c>
      <c r="B148" s="6" t="s">
        <v>6</v>
      </c>
      <c r="C148" s="7" t="s">
        <v>5</v>
      </c>
    </row>
    <row r="149" spans="1:3" ht="12.75">
      <c r="A149" s="5">
        <v>40253</v>
      </c>
      <c r="B149" s="8" t="s">
        <v>6</v>
      </c>
      <c r="C149" s="7" t="s">
        <v>8</v>
      </c>
    </row>
    <row r="150" spans="1:3" ht="12.75">
      <c r="A150" s="5">
        <v>40254</v>
      </c>
      <c r="B150" s="6" t="s">
        <v>9</v>
      </c>
      <c r="C150" s="3" t="s">
        <v>4</v>
      </c>
    </row>
    <row r="151" spans="1:3" ht="12.75">
      <c r="A151" s="5">
        <v>40254</v>
      </c>
      <c r="B151" s="8" t="s">
        <v>6</v>
      </c>
      <c r="C151" s="3" t="s">
        <v>7</v>
      </c>
    </row>
    <row r="152" spans="1:3" ht="12.75">
      <c r="A152" s="5">
        <v>40254</v>
      </c>
      <c r="B152" s="8" t="s">
        <v>6</v>
      </c>
      <c r="C152" s="7" t="s">
        <v>15</v>
      </c>
    </row>
    <row r="153" spans="1:3" ht="12.75">
      <c r="A153" s="5">
        <v>40255</v>
      </c>
      <c r="B153" s="8" t="s">
        <v>9</v>
      </c>
      <c r="C153" s="7" t="s">
        <v>13</v>
      </c>
    </row>
    <row r="154" spans="1:3" ht="12.75">
      <c r="A154" s="5">
        <v>40255</v>
      </c>
      <c r="B154" s="6" t="s">
        <v>9</v>
      </c>
      <c r="C154" s="7" t="s">
        <v>8</v>
      </c>
    </row>
    <row r="155" spans="1:3" ht="12.75">
      <c r="A155" s="5">
        <v>40255</v>
      </c>
      <c r="B155" s="6" t="s">
        <v>3</v>
      </c>
      <c r="C155" s="3" t="s">
        <v>4</v>
      </c>
    </row>
    <row r="156" spans="1:3" ht="12.75">
      <c r="A156" s="5">
        <v>40255</v>
      </c>
      <c r="B156" s="6" t="s">
        <v>3</v>
      </c>
      <c r="C156" s="7" t="s">
        <v>5</v>
      </c>
    </row>
    <row r="157" spans="1:3" ht="12.75">
      <c r="A157" s="5">
        <v>40255</v>
      </c>
      <c r="B157" s="8" t="s">
        <v>6</v>
      </c>
      <c r="C157" s="7" t="s">
        <v>8</v>
      </c>
    </row>
    <row r="158" spans="1:3" ht="12.75">
      <c r="A158" s="5">
        <v>40256</v>
      </c>
      <c r="B158" s="6" t="s">
        <v>9</v>
      </c>
      <c r="C158" s="3" t="s">
        <v>4</v>
      </c>
    </row>
    <row r="159" spans="1:3" ht="12.75">
      <c r="A159" s="5">
        <v>40256</v>
      </c>
      <c r="B159" s="8" t="s">
        <v>9</v>
      </c>
      <c r="C159" s="7" t="s">
        <v>13</v>
      </c>
    </row>
    <row r="160" spans="1:3" ht="12.75">
      <c r="A160" s="5">
        <v>40256</v>
      </c>
      <c r="B160" s="6" t="s">
        <v>9</v>
      </c>
      <c r="C160" s="7" t="s">
        <v>8</v>
      </c>
    </row>
    <row r="161" spans="1:3" ht="12.75">
      <c r="A161" s="5">
        <v>40256</v>
      </c>
      <c r="B161" s="8" t="s">
        <v>3</v>
      </c>
      <c r="C161" s="3" t="s">
        <v>7</v>
      </c>
    </row>
    <row r="162" spans="1:3" ht="12.75">
      <c r="A162" s="5">
        <v>40256</v>
      </c>
      <c r="B162" s="8" t="s">
        <v>3</v>
      </c>
      <c r="C162" s="7" t="s">
        <v>8</v>
      </c>
    </row>
    <row r="163" spans="1:3" ht="12.75">
      <c r="A163" s="5">
        <v>40256</v>
      </c>
      <c r="B163" s="8" t="s">
        <v>3</v>
      </c>
      <c r="C163" s="7" t="s">
        <v>8</v>
      </c>
    </row>
    <row r="164" spans="1:3" ht="12.75">
      <c r="A164" s="5">
        <v>40256</v>
      </c>
      <c r="B164" s="6" t="s">
        <v>6</v>
      </c>
      <c r="C164" s="3" t="s">
        <v>4</v>
      </c>
    </row>
    <row r="165" spans="1:3" ht="12.75">
      <c r="A165" s="5">
        <v>40256</v>
      </c>
      <c r="B165" s="6" t="s">
        <v>6</v>
      </c>
      <c r="C165" s="7" t="s">
        <v>5</v>
      </c>
    </row>
    <row r="166" spans="1:3" ht="12.75">
      <c r="A166" s="5">
        <v>40256</v>
      </c>
      <c r="B166" s="8" t="s">
        <v>6</v>
      </c>
      <c r="C166" s="3" t="s">
        <v>7</v>
      </c>
    </row>
    <row r="167" spans="1:3" ht="12.75">
      <c r="A167" s="5">
        <v>40256</v>
      </c>
      <c r="B167" s="8" t="s">
        <v>6</v>
      </c>
      <c r="C167" s="7" t="s">
        <v>14</v>
      </c>
    </row>
    <row r="168" spans="1:3" ht="12.75">
      <c r="A168" s="5">
        <v>40256</v>
      </c>
      <c r="B168" s="8" t="s">
        <v>6</v>
      </c>
      <c r="C168" s="7" t="s">
        <v>8</v>
      </c>
    </row>
    <row r="169" spans="1:3" ht="12.75">
      <c r="A169" s="5">
        <v>40256</v>
      </c>
      <c r="B169" s="8" t="s">
        <v>6</v>
      </c>
      <c r="C169" s="7" t="s">
        <v>12</v>
      </c>
    </row>
    <row r="170" spans="1:3" ht="12.75">
      <c r="A170" s="5">
        <v>40257</v>
      </c>
      <c r="B170" s="6" t="s">
        <v>9</v>
      </c>
      <c r="C170" s="3" t="s">
        <v>4</v>
      </c>
    </row>
    <row r="171" spans="1:3" ht="12.75">
      <c r="A171" s="5">
        <v>40257</v>
      </c>
      <c r="B171" s="6" t="s">
        <v>3</v>
      </c>
      <c r="C171" s="3" t="s">
        <v>4</v>
      </c>
    </row>
    <row r="172" spans="1:3" ht="12.75">
      <c r="A172" s="5">
        <v>40257</v>
      </c>
      <c r="B172" s="6" t="s">
        <v>6</v>
      </c>
      <c r="C172" s="3" t="s">
        <v>4</v>
      </c>
    </row>
    <row r="173" spans="1:3" ht="12.75">
      <c r="A173" s="5">
        <v>40257</v>
      </c>
      <c r="B173" s="8" t="s">
        <v>6</v>
      </c>
      <c r="C173" s="7" t="s">
        <v>14</v>
      </c>
    </row>
    <row r="174" spans="1:3" ht="12.75">
      <c r="A174" s="5">
        <v>40258</v>
      </c>
      <c r="B174" s="6" t="s">
        <v>9</v>
      </c>
      <c r="C174" s="7" t="s">
        <v>5</v>
      </c>
    </row>
    <row r="175" spans="1:3" ht="12.75">
      <c r="A175" s="5">
        <v>40258</v>
      </c>
      <c r="B175" s="8" t="s">
        <v>9</v>
      </c>
      <c r="C175" s="7" t="s">
        <v>17</v>
      </c>
    </row>
    <row r="176" spans="1:3" ht="12.75">
      <c r="A176" s="5">
        <v>40258</v>
      </c>
      <c r="B176" s="8" t="s">
        <v>9</v>
      </c>
      <c r="C176" s="3" t="s">
        <v>7</v>
      </c>
    </row>
    <row r="177" spans="1:3" ht="12.75">
      <c r="A177" s="5">
        <v>40258</v>
      </c>
      <c r="B177" s="6" t="s">
        <v>9</v>
      </c>
      <c r="C177" s="7" t="s">
        <v>8</v>
      </c>
    </row>
    <row r="178" spans="1:3" ht="12.75">
      <c r="A178" s="5">
        <v>40258</v>
      </c>
      <c r="B178" s="8" t="s">
        <v>3</v>
      </c>
      <c r="C178" s="3" t="s">
        <v>7</v>
      </c>
    </row>
    <row r="179" spans="1:3" ht="12.75">
      <c r="A179" s="5">
        <v>40258</v>
      </c>
      <c r="B179" s="6" t="s">
        <v>6</v>
      </c>
      <c r="C179" s="3" t="s">
        <v>4</v>
      </c>
    </row>
    <row r="180" spans="1:3" ht="12.75">
      <c r="A180" s="5">
        <v>40258</v>
      </c>
      <c r="B180" s="6" t="s">
        <v>6</v>
      </c>
      <c r="C180" s="7" t="s">
        <v>5</v>
      </c>
    </row>
    <row r="181" spans="1:3" ht="12.75">
      <c r="A181" s="5">
        <v>40258</v>
      </c>
      <c r="B181" s="8" t="s">
        <v>6</v>
      </c>
      <c r="C181" s="3" t="s">
        <v>7</v>
      </c>
    </row>
    <row r="182" spans="1:3" ht="12.75">
      <c r="A182" s="5">
        <v>40258</v>
      </c>
      <c r="B182" s="8" t="s">
        <v>6</v>
      </c>
      <c r="C182" s="7" t="s">
        <v>10</v>
      </c>
    </row>
    <row r="183" spans="1:3" ht="12.75">
      <c r="A183" s="5">
        <v>40258</v>
      </c>
      <c r="B183" s="8" t="s">
        <v>6</v>
      </c>
      <c r="C183" s="7" t="s">
        <v>14</v>
      </c>
    </row>
    <row r="184" spans="1:3" ht="12.75">
      <c r="A184" s="5">
        <v>40259</v>
      </c>
      <c r="B184" s="6" t="s">
        <v>9</v>
      </c>
      <c r="C184" s="3" t="s">
        <v>4</v>
      </c>
    </row>
    <row r="185" spans="1:3" ht="12.75">
      <c r="A185" s="5">
        <v>40259</v>
      </c>
      <c r="B185" s="6" t="s">
        <v>6</v>
      </c>
      <c r="C185" s="3" t="s">
        <v>4</v>
      </c>
    </row>
    <row r="186" spans="1:3" ht="12.75">
      <c r="A186" s="5">
        <v>40259</v>
      </c>
      <c r="B186" s="8" t="s">
        <v>6</v>
      </c>
      <c r="C186" s="7" t="s">
        <v>8</v>
      </c>
    </row>
    <row r="187" spans="1:3" ht="12.75">
      <c r="A187" s="5">
        <v>40259</v>
      </c>
      <c r="B187" s="8" t="s">
        <v>6</v>
      </c>
      <c r="C187" s="7" t="s">
        <v>12</v>
      </c>
    </row>
    <row r="188" spans="1:3" ht="12.75">
      <c r="A188" s="5">
        <v>40259</v>
      </c>
      <c r="B188" s="6" t="s">
        <v>6</v>
      </c>
      <c r="C188" s="7" t="s">
        <v>11</v>
      </c>
    </row>
    <row r="189" spans="1:3" ht="12.75">
      <c r="A189" s="5">
        <v>40260</v>
      </c>
      <c r="B189" s="6" t="s">
        <v>3</v>
      </c>
      <c r="C189" s="3" t="s">
        <v>4</v>
      </c>
    </row>
    <row r="190" spans="1:3" ht="12.75">
      <c r="A190" s="5">
        <v>40260</v>
      </c>
      <c r="B190" s="8" t="s">
        <v>6</v>
      </c>
      <c r="C190" s="7" t="s">
        <v>14</v>
      </c>
    </row>
    <row r="191" spans="1:3" ht="12.75">
      <c r="A191" s="5">
        <v>40260</v>
      </c>
      <c r="B191" s="8" t="s">
        <v>6</v>
      </c>
      <c r="C191" s="7" t="s">
        <v>12</v>
      </c>
    </row>
    <row r="192" spans="1:3" ht="12.75">
      <c r="A192" s="5">
        <v>40261</v>
      </c>
      <c r="B192" s="6" t="s">
        <v>9</v>
      </c>
      <c r="C192" s="3" t="s">
        <v>4</v>
      </c>
    </row>
    <row r="193" spans="1:3" ht="12.75">
      <c r="A193" s="5">
        <v>40261</v>
      </c>
      <c r="B193" s="8" t="s">
        <v>9</v>
      </c>
      <c r="C193" s="7" t="s">
        <v>17</v>
      </c>
    </row>
    <row r="194" spans="1:3" ht="12.75">
      <c r="A194" s="5">
        <v>40261</v>
      </c>
      <c r="B194" s="6" t="s">
        <v>3</v>
      </c>
      <c r="C194" s="7" t="s">
        <v>5</v>
      </c>
    </row>
    <row r="195" spans="1:3" ht="12.75">
      <c r="A195" s="5">
        <v>40261</v>
      </c>
      <c r="B195" s="8" t="s">
        <v>3</v>
      </c>
      <c r="C195" s="3" t="s">
        <v>7</v>
      </c>
    </row>
    <row r="196" spans="1:3" ht="12.75">
      <c r="A196" s="5">
        <v>40261</v>
      </c>
      <c r="B196" s="8" t="s">
        <v>6</v>
      </c>
      <c r="C196" s="3" t="s">
        <v>7</v>
      </c>
    </row>
    <row r="197" spans="1:3" ht="12.75">
      <c r="A197" s="5">
        <v>40262</v>
      </c>
      <c r="B197" s="6" t="s">
        <v>9</v>
      </c>
      <c r="C197" s="7" t="s">
        <v>8</v>
      </c>
    </row>
    <row r="198" spans="1:3" ht="12.75">
      <c r="A198" s="5">
        <v>40262</v>
      </c>
      <c r="B198" s="8" t="s">
        <v>6</v>
      </c>
      <c r="C198" s="3" t="s">
        <v>7</v>
      </c>
    </row>
    <row r="199" spans="1:3" ht="12.75">
      <c r="A199" s="5">
        <v>40263</v>
      </c>
      <c r="B199" s="6" t="s">
        <v>9</v>
      </c>
      <c r="C199" s="3" t="s">
        <v>4</v>
      </c>
    </row>
    <row r="200" spans="1:3" ht="12.75">
      <c r="A200" s="5">
        <v>40263</v>
      </c>
      <c r="B200" s="8" t="s">
        <v>9</v>
      </c>
      <c r="C200" s="7" t="s">
        <v>13</v>
      </c>
    </row>
    <row r="201" spans="1:3" ht="12.75">
      <c r="A201" s="5">
        <v>40263</v>
      </c>
      <c r="B201" s="8" t="s">
        <v>9</v>
      </c>
      <c r="C201" s="3" t="s">
        <v>7</v>
      </c>
    </row>
    <row r="202" spans="1:3" ht="12.75">
      <c r="A202" s="5">
        <v>40263</v>
      </c>
      <c r="B202" s="6" t="s">
        <v>9</v>
      </c>
      <c r="C202" s="7" t="s">
        <v>8</v>
      </c>
    </row>
    <row r="203" spans="1:3" ht="12.75">
      <c r="A203" s="5">
        <v>40263</v>
      </c>
      <c r="B203" s="6" t="s">
        <v>9</v>
      </c>
      <c r="C203" s="7" t="s">
        <v>8</v>
      </c>
    </row>
    <row r="204" spans="1:3" ht="12.75">
      <c r="A204" s="5">
        <v>40264</v>
      </c>
      <c r="B204" s="6" t="s">
        <v>9</v>
      </c>
      <c r="C204" s="7" t="s">
        <v>5</v>
      </c>
    </row>
    <row r="205" spans="1:3" ht="12.75">
      <c r="A205" s="5">
        <v>40264</v>
      </c>
      <c r="B205" s="8" t="s">
        <v>9</v>
      </c>
      <c r="C205" s="3" t="s">
        <v>7</v>
      </c>
    </row>
    <row r="206" spans="1:3" ht="12.75">
      <c r="A206" s="5">
        <v>40264</v>
      </c>
      <c r="B206" s="6" t="s">
        <v>6</v>
      </c>
      <c r="C206" s="7" t="s">
        <v>5</v>
      </c>
    </row>
    <row r="207" spans="1:3" ht="12.75">
      <c r="A207" s="5">
        <v>40264</v>
      </c>
      <c r="B207" s="6" t="s">
        <v>6</v>
      </c>
      <c r="C207" s="7" t="s">
        <v>5</v>
      </c>
    </row>
    <row r="208" spans="1:3" ht="12.75">
      <c r="A208" s="5">
        <v>40264</v>
      </c>
      <c r="B208" s="6" t="s">
        <v>6</v>
      </c>
      <c r="C208" s="7" t="s">
        <v>11</v>
      </c>
    </row>
    <row r="209" spans="1:3" ht="12.75">
      <c r="A209" s="5">
        <v>40265</v>
      </c>
      <c r="B209" s="6" t="s">
        <v>9</v>
      </c>
      <c r="C209" s="7" t="s">
        <v>5</v>
      </c>
    </row>
    <row r="210" spans="1:3" ht="12.75">
      <c r="A210" s="5">
        <v>40265</v>
      </c>
      <c r="B210" s="8" t="s">
        <v>9</v>
      </c>
      <c r="C210" s="3" t="s">
        <v>7</v>
      </c>
    </row>
    <row r="211" spans="1:3" ht="12.75">
      <c r="A211" s="5">
        <v>40265</v>
      </c>
      <c r="B211" s="6" t="s">
        <v>3</v>
      </c>
      <c r="C211" s="7" t="s">
        <v>11</v>
      </c>
    </row>
    <row r="212" spans="1:3" ht="12.75">
      <c r="A212" s="5">
        <v>40265</v>
      </c>
      <c r="B212" s="8" t="s">
        <v>3</v>
      </c>
      <c r="C212" s="7" t="s">
        <v>16</v>
      </c>
    </row>
    <row r="213" spans="1:10" ht="12.75">
      <c r="A213" s="5">
        <v>40265</v>
      </c>
      <c r="B213" s="6" t="s">
        <v>6</v>
      </c>
      <c r="C213" s="7" t="s">
        <v>5</v>
      </c>
      <c r="F213" s="7"/>
      <c r="G213" s="7"/>
      <c r="H213" s="9"/>
      <c r="I213" s="9"/>
      <c r="J213" s="9"/>
    </row>
    <row r="214" spans="1:10" ht="12.75">
      <c r="A214" s="5">
        <v>40265</v>
      </c>
      <c r="B214" s="8" t="s">
        <v>6</v>
      </c>
      <c r="C214" s="3" t="s">
        <v>7</v>
      </c>
      <c r="F214" s="6"/>
      <c r="G214" s="6"/>
      <c r="H214" s="8"/>
      <c r="I214" s="8"/>
      <c r="J214" s="8"/>
    </row>
    <row r="215" spans="1:10" ht="12.75">
      <c r="A215" s="5">
        <v>40265</v>
      </c>
      <c r="B215" s="8" t="s">
        <v>6</v>
      </c>
      <c r="C215" s="7" t="s">
        <v>12</v>
      </c>
      <c r="F215" s="7"/>
      <c r="G215" s="7"/>
      <c r="H215" s="9"/>
      <c r="I215" s="9"/>
      <c r="J215" s="9"/>
    </row>
    <row r="216" spans="1:10" ht="12.75">
      <c r="A216" s="5">
        <v>40265</v>
      </c>
      <c r="B216" s="8" t="s">
        <v>6</v>
      </c>
      <c r="C216" s="7" t="s">
        <v>12</v>
      </c>
      <c r="F216" s="7"/>
      <c r="G216" s="7"/>
      <c r="H216" s="9"/>
      <c r="I216" s="9"/>
      <c r="J216" s="9"/>
    </row>
    <row r="217" spans="1:10" ht="12.75">
      <c r="A217" s="5">
        <v>40265</v>
      </c>
      <c r="B217" s="6" t="s">
        <v>6</v>
      </c>
      <c r="C217" s="7" t="s">
        <v>11</v>
      </c>
      <c r="F217" s="7"/>
      <c r="G217" s="7"/>
      <c r="H217" s="9"/>
      <c r="I217" s="9"/>
      <c r="J217" s="9"/>
    </row>
    <row r="218" spans="1:10" ht="12.75">
      <c r="A218" s="5">
        <v>40265</v>
      </c>
      <c r="B218" s="6" t="s">
        <v>6</v>
      </c>
      <c r="C218" s="7" t="s">
        <v>11</v>
      </c>
      <c r="F218" s="7"/>
      <c r="G218" s="7"/>
      <c r="H218" s="9"/>
      <c r="I218" s="9"/>
      <c r="J218" s="9"/>
    </row>
    <row r="219" spans="1:10" ht="12.75">
      <c r="A219" s="5">
        <v>40266</v>
      </c>
      <c r="B219" s="6" t="s">
        <v>3</v>
      </c>
      <c r="C219" s="7" t="s">
        <v>5</v>
      </c>
      <c r="F219" s="7"/>
      <c r="G219" s="7"/>
      <c r="H219" s="9"/>
      <c r="I219" s="9"/>
      <c r="J219" s="9"/>
    </row>
    <row r="220" spans="1:10" ht="12.75">
      <c r="A220" s="5">
        <v>40266</v>
      </c>
      <c r="B220" s="8" t="s">
        <v>6</v>
      </c>
      <c r="C220" s="3" t="s">
        <v>7</v>
      </c>
      <c r="F220" s="7"/>
      <c r="G220" s="7"/>
      <c r="H220" s="9"/>
      <c r="I220" s="9"/>
      <c r="J220" s="9"/>
    </row>
    <row r="221" spans="1:10" ht="12.75">
      <c r="A221" s="5">
        <v>40266</v>
      </c>
      <c r="B221" s="8" t="s">
        <v>6</v>
      </c>
      <c r="C221" s="7" t="s">
        <v>10</v>
      </c>
      <c r="F221" s="7"/>
      <c r="G221" s="7"/>
      <c r="H221" s="9"/>
      <c r="I221" s="9"/>
      <c r="J221" s="9"/>
    </row>
    <row r="222" spans="1:10" ht="12.75">
      <c r="A222" s="5">
        <v>40266</v>
      </c>
      <c r="B222" s="8" t="s">
        <v>6</v>
      </c>
      <c r="C222" s="7" t="s">
        <v>14</v>
      </c>
      <c r="F222" s="7"/>
      <c r="G222" s="7"/>
      <c r="H222" s="9"/>
      <c r="I222" s="9"/>
      <c r="J222" s="9"/>
    </row>
    <row r="223" spans="1:10" ht="12.75">
      <c r="A223" s="5">
        <v>40267</v>
      </c>
      <c r="B223" s="8" t="s">
        <v>9</v>
      </c>
      <c r="C223" s="3" t="s">
        <v>7</v>
      </c>
      <c r="F223" s="7"/>
      <c r="G223" s="7"/>
      <c r="H223" s="9"/>
      <c r="I223" s="9"/>
      <c r="J223" s="9"/>
    </row>
    <row r="224" spans="1:10" ht="12.75">
      <c r="A224" s="5">
        <v>40267</v>
      </c>
      <c r="B224" s="6" t="s">
        <v>6</v>
      </c>
      <c r="C224" s="3" t="s">
        <v>4</v>
      </c>
      <c r="F224" s="7"/>
      <c r="G224" s="7"/>
      <c r="H224" s="9"/>
      <c r="I224" s="9"/>
      <c r="J224" s="9"/>
    </row>
    <row r="225" spans="1:10" ht="12.75">
      <c r="A225" s="5">
        <v>40267</v>
      </c>
      <c r="B225" s="8" t="s">
        <v>6</v>
      </c>
      <c r="C225" s="3" t="s">
        <v>7</v>
      </c>
      <c r="F225" s="7"/>
      <c r="G225" s="7"/>
      <c r="H225" s="9"/>
      <c r="I225" s="9"/>
      <c r="J225" s="9"/>
    </row>
    <row r="226" spans="1:3" ht="12.75">
      <c r="A226" s="5">
        <v>40267</v>
      </c>
      <c r="B226" s="8" t="s">
        <v>6</v>
      </c>
      <c r="C226" s="7" t="s">
        <v>10</v>
      </c>
    </row>
    <row r="227" spans="1:3" ht="12.75">
      <c r="A227" s="5">
        <v>40268</v>
      </c>
      <c r="B227" s="6" t="s">
        <v>9</v>
      </c>
      <c r="C227" s="3" t="s">
        <v>4</v>
      </c>
    </row>
    <row r="228" spans="1:3" ht="12.75">
      <c r="A228" s="5">
        <v>40268</v>
      </c>
      <c r="B228" s="6" t="s">
        <v>9</v>
      </c>
      <c r="C228" s="7" t="s">
        <v>5</v>
      </c>
    </row>
    <row r="229" spans="1:3" ht="12.75">
      <c r="A229" s="5">
        <v>40268</v>
      </c>
      <c r="B229" s="6" t="s">
        <v>9</v>
      </c>
      <c r="C229" s="7" t="s">
        <v>5</v>
      </c>
    </row>
    <row r="230" spans="1:3" ht="12.75">
      <c r="A230" s="5">
        <v>40268</v>
      </c>
      <c r="B230" s="8" t="s">
        <v>3</v>
      </c>
      <c r="C230" s="3" t="s">
        <v>4</v>
      </c>
    </row>
    <row r="231" spans="1:3" ht="12.75">
      <c r="A231" s="5">
        <v>40268</v>
      </c>
      <c r="B231" s="6" t="s">
        <v>3</v>
      </c>
      <c r="C231" s="7" t="s">
        <v>11</v>
      </c>
    </row>
    <row r="232" spans="1:3" ht="12.75">
      <c r="A232" s="5">
        <v>40268</v>
      </c>
      <c r="B232" s="6" t="s">
        <v>3</v>
      </c>
      <c r="C232" s="7" t="s">
        <v>11</v>
      </c>
    </row>
    <row r="233" spans="1:3" ht="12.75">
      <c r="A233" s="5">
        <v>40268</v>
      </c>
      <c r="B233" s="6" t="s">
        <v>6</v>
      </c>
      <c r="C233" s="3" t="s">
        <v>4</v>
      </c>
    </row>
    <row r="234" spans="1:3" ht="12.75">
      <c r="A234" s="5">
        <v>40268</v>
      </c>
      <c r="B234" s="6" t="s">
        <v>6</v>
      </c>
      <c r="C234" s="7" t="s">
        <v>5</v>
      </c>
    </row>
    <row r="235" spans="1:3" ht="12.75">
      <c r="A235" s="5">
        <v>40268</v>
      </c>
      <c r="B235" s="6" t="s">
        <v>6</v>
      </c>
      <c r="C235" s="7" t="s">
        <v>5</v>
      </c>
    </row>
    <row r="236" spans="1:3" ht="12.75">
      <c r="A236" s="5">
        <v>40268</v>
      </c>
      <c r="B236" s="6" t="s">
        <v>6</v>
      </c>
      <c r="C236" s="7" t="s">
        <v>11</v>
      </c>
    </row>
    <row r="237" spans="1:3" ht="12.75">
      <c r="A237" s="5">
        <v>40269</v>
      </c>
      <c r="B237" s="6" t="s">
        <v>9</v>
      </c>
      <c r="C237" s="3" t="s">
        <v>4</v>
      </c>
    </row>
    <row r="238" spans="1:3" ht="12.75">
      <c r="A238" s="5">
        <v>40269</v>
      </c>
      <c r="B238" s="8" t="s">
        <v>9</v>
      </c>
      <c r="C238" s="7" t="s">
        <v>13</v>
      </c>
    </row>
    <row r="239" spans="1:3" ht="12.75">
      <c r="A239" s="5">
        <v>40269</v>
      </c>
      <c r="B239" s="8" t="s">
        <v>3</v>
      </c>
      <c r="C239" s="3" t="s">
        <v>7</v>
      </c>
    </row>
    <row r="240" spans="1:3" ht="12.75">
      <c r="A240" s="5">
        <v>40269</v>
      </c>
      <c r="B240" s="6" t="s">
        <v>6</v>
      </c>
      <c r="C240" s="3" t="s">
        <v>4</v>
      </c>
    </row>
    <row r="241" spans="1:3" ht="12.75">
      <c r="A241" s="5">
        <v>40269</v>
      </c>
      <c r="B241" s="6" t="s">
        <v>6</v>
      </c>
      <c r="C241" s="7" t="s">
        <v>5</v>
      </c>
    </row>
    <row r="242" spans="1:3" ht="12.75">
      <c r="A242" s="5">
        <v>40269</v>
      </c>
      <c r="B242" s="8" t="s">
        <v>6</v>
      </c>
      <c r="C242" s="3" t="s">
        <v>7</v>
      </c>
    </row>
    <row r="243" spans="1:3" ht="12.75">
      <c r="A243" s="5">
        <v>40269</v>
      </c>
      <c r="B243" s="6" t="s">
        <v>6</v>
      </c>
      <c r="C243" s="7" t="s">
        <v>11</v>
      </c>
    </row>
    <row r="244" spans="1:3" ht="12.75">
      <c r="A244" s="5">
        <v>40270</v>
      </c>
      <c r="B244" s="8" t="s">
        <v>6</v>
      </c>
      <c r="C244" s="3" t="s">
        <v>7</v>
      </c>
    </row>
    <row r="245" spans="1:3" ht="12.75">
      <c r="A245" s="5">
        <v>40271</v>
      </c>
      <c r="B245" s="6" t="s">
        <v>9</v>
      </c>
      <c r="C245" s="7" t="s">
        <v>5</v>
      </c>
    </row>
    <row r="246" spans="1:3" ht="12.75">
      <c r="A246" s="5">
        <v>40271</v>
      </c>
      <c r="B246" s="8" t="s">
        <v>9</v>
      </c>
      <c r="C246" s="7" t="s">
        <v>17</v>
      </c>
    </row>
    <row r="247" spans="1:3" ht="12.75">
      <c r="A247" s="5">
        <v>40271</v>
      </c>
      <c r="B247" s="6" t="s">
        <v>3</v>
      </c>
      <c r="C247" s="3" t="s">
        <v>4</v>
      </c>
    </row>
    <row r="248" spans="1:3" ht="12.75">
      <c r="A248" s="5">
        <v>40271</v>
      </c>
      <c r="B248" s="8" t="s">
        <v>6</v>
      </c>
      <c r="C248" s="3" t="s">
        <v>7</v>
      </c>
    </row>
    <row r="249" spans="1:3" ht="12.75">
      <c r="A249" s="5">
        <v>40271</v>
      </c>
      <c r="B249" s="8" t="s">
        <v>6</v>
      </c>
      <c r="C249" s="3" t="s">
        <v>7</v>
      </c>
    </row>
    <row r="250" spans="1:3" ht="12.75">
      <c r="A250" s="5">
        <v>40271</v>
      </c>
      <c r="B250" s="8" t="s">
        <v>6</v>
      </c>
      <c r="C250" s="7" t="s">
        <v>10</v>
      </c>
    </row>
    <row r="251" spans="1:3" ht="12.75">
      <c r="A251" s="5">
        <v>40271</v>
      </c>
      <c r="B251" s="8" t="s">
        <v>6</v>
      </c>
      <c r="C251" s="7" t="s">
        <v>8</v>
      </c>
    </row>
    <row r="252" spans="1:3" ht="12.75">
      <c r="A252" s="5">
        <v>40271</v>
      </c>
      <c r="B252" s="8" t="s">
        <v>6</v>
      </c>
      <c r="C252" s="7" t="s">
        <v>12</v>
      </c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4" sqref="A2:D14"/>
    </sheetView>
  </sheetViews>
  <sheetFormatPr defaultColWidth="9.140625" defaultRowHeight="12.75"/>
  <cols>
    <col min="1" max="1" width="18.00390625" style="0" bestFit="1" customWidth="1"/>
    <col min="2" max="4" width="6.7109375" style="0" bestFit="1" customWidth="1"/>
    <col min="5" max="5" width="10.57421875" style="0" bestFit="1" customWidth="1"/>
  </cols>
  <sheetData>
    <row r="1" spans="1:5" ht="12.75">
      <c r="A1" s="13" t="s">
        <v>18</v>
      </c>
      <c r="B1" s="13" t="s">
        <v>1</v>
      </c>
      <c r="C1" s="14"/>
      <c r="D1" s="14"/>
      <c r="E1" s="15"/>
    </row>
    <row r="2" spans="1:5" ht="12.75">
      <c r="A2" s="13" t="s">
        <v>2</v>
      </c>
      <c r="B2" s="10" t="s">
        <v>9</v>
      </c>
      <c r="C2" s="16" t="s">
        <v>3</v>
      </c>
      <c r="D2" s="16" t="s">
        <v>6</v>
      </c>
      <c r="E2" s="11" t="s">
        <v>19</v>
      </c>
    </row>
    <row r="3" spans="1:5" ht="12.75">
      <c r="A3" s="10" t="s">
        <v>4</v>
      </c>
      <c r="B3" s="17">
        <v>18</v>
      </c>
      <c r="C3" s="18">
        <v>11</v>
      </c>
      <c r="D3" s="18">
        <v>10</v>
      </c>
      <c r="E3" s="19">
        <v>39</v>
      </c>
    </row>
    <row r="4" spans="1:5" ht="12.75">
      <c r="A4" s="24" t="s">
        <v>5</v>
      </c>
      <c r="B4" s="21">
        <v>18</v>
      </c>
      <c r="C4" s="22">
        <v>8</v>
      </c>
      <c r="D4" s="22">
        <v>19</v>
      </c>
      <c r="E4" s="23">
        <v>45</v>
      </c>
    </row>
    <row r="5" spans="1:5" ht="12.75">
      <c r="A5" s="24" t="s">
        <v>17</v>
      </c>
      <c r="B5" s="21">
        <v>3</v>
      </c>
      <c r="C5" s="22"/>
      <c r="D5" s="22"/>
      <c r="E5" s="23">
        <v>3</v>
      </c>
    </row>
    <row r="6" spans="1:5" ht="12.75">
      <c r="A6" s="24" t="s">
        <v>13</v>
      </c>
      <c r="B6" s="21">
        <v>9</v>
      </c>
      <c r="C6" s="22"/>
      <c r="D6" s="22"/>
      <c r="E6" s="23">
        <v>9</v>
      </c>
    </row>
    <row r="7" spans="1:5" ht="12.75">
      <c r="A7" s="24" t="s">
        <v>7</v>
      </c>
      <c r="B7" s="21">
        <v>12</v>
      </c>
      <c r="C7" s="22">
        <v>6</v>
      </c>
      <c r="D7" s="22">
        <v>30</v>
      </c>
      <c r="E7" s="23">
        <v>48</v>
      </c>
    </row>
    <row r="8" spans="1:5" ht="12.75">
      <c r="A8" s="24" t="s">
        <v>10</v>
      </c>
      <c r="B8" s="21"/>
      <c r="C8" s="22">
        <v>5</v>
      </c>
      <c r="D8" s="22">
        <v>18</v>
      </c>
      <c r="E8" s="23">
        <v>23</v>
      </c>
    </row>
    <row r="9" spans="1:5" ht="12.75">
      <c r="A9" s="24" t="s">
        <v>15</v>
      </c>
      <c r="B9" s="21"/>
      <c r="C9" s="22"/>
      <c r="D9" s="22">
        <v>3</v>
      </c>
      <c r="E9" s="23">
        <v>3</v>
      </c>
    </row>
    <row r="10" spans="1:5" ht="12.75">
      <c r="A10" s="24" t="s">
        <v>14</v>
      </c>
      <c r="B10" s="21"/>
      <c r="C10" s="22"/>
      <c r="D10" s="22">
        <v>8</v>
      </c>
      <c r="E10" s="23">
        <v>8</v>
      </c>
    </row>
    <row r="11" spans="1:5" ht="12.75">
      <c r="A11" s="24" t="s">
        <v>8</v>
      </c>
      <c r="B11" s="21">
        <v>13</v>
      </c>
      <c r="C11" s="22">
        <v>4</v>
      </c>
      <c r="D11" s="22">
        <v>11</v>
      </c>
      <c r="E11" s="23">
        <v>28</v>
      </c>
    </row>
    <row r="12" spans="1:5" ht="12.75">
      <c r="A12" s="24" t="s">
        <v>12</v>
      </c>
      <c r="B12" s="21"/>
      <c r="C12" s="22"/>
      <c r="D12" s="22">
        <v>14</v>
      </c>
      <c r="E12" s="23">
        <v>14</v>
      </c>
    </row>
    <row r="13" spans="1:5" ht="12.75">
      <c r="A13" s="24" t="s">
        <v>11</v>
      </c>
      <c r="B13" s="21">
        <v>7</v>
      </c>
      <c r="C13" s="22">
        <v>7</v>
      </c>
      <c r="D13" s="22">
        <v>15</v>
      </c>
      <c r="E13" s="23">
        <v>29</v>
      </c>
    </row>
    <row r="14" spans="1:5" ht="12.75">
      <c r="A14" s="24" t="s">
        <v>16</v>
      </c>
      <c r="B14" s="21"/>
      <c r="C14" s="22">
        <v>2</v>
      </c>
      <c r="D14" s="22"/>
      <c r="E14" s="23">
        <v>2</v>
      </c>
    </row>
    <row r="15" spans="1:5" ht="12.75">
      <c r="A15" s="12" t="s">
        <v>19</v>
      </c>
      <c r="B15" s="25">
        <v>80</v>
      </c>
      <c r="C15" s="26">
        <v>43</v>
      </c>
      <c r="D15" s="26">
        <v>128</v>
      </c>
      <c r="E15" s="27">
        <v>251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 topLeftCell="A1">
      <selection activeCell="N19" sqref="N19"/>
    </sheetView>
  </sheetViews>
  <sheetFormatPr defaultColWidth="9.140625" defaultRowHeight="12.75"/>
  <cols>
    <col min="14" max="14" width="10.7109375" style="0" customWidth="1"/>
  </cols>
  <sheetData>
    <row r="1" spans="1:12" ht="12.75">
      <c r="A1" s="34" t="s">
        <v>2</v>
      </c>
      <c r="B1" s="34" t="s">
        <v>9</v>
      </c>
      <c r="C1" s="38">
        <v>0</v>
      </c>
      <c r="D1">
        <v>80</v>
      </c>
      <c r="E1" s="34" t="s">
        <v>2</v>
      </c>
      <c r="F1" s="35" t="s">
        <v>3</v>
      </c>
      <c r="G1" s="38">
        <v>0</v>
      </c>
      <c r="H1">
        <f>SUM($F$2:$F$11)</f>
        <v>43</v>
      </c>
      <c r="I1" s="34" t="s">
        <v>2</v>
      </c>
      <c r="J1" s="35" t="s">
        <v>6</v>
      </c>
      <c r="K1" s="38">
        <v>0</v>
      </c>
      <c r="L1">
        <f>SUM($J$2:$J$11)</f>
        <v>128</v>
      </c>
    </row>
    <row r="2" spans="1:11" ht="12.75">
      <c r="A2" s="34" t="s">
        <v>4</v>
      </c>
      <c r="B2" s="40">
        <v>18</v>
      </c>
      <c r="C2" s="38">
        <f aca="true" t="shared" si="0" ref="C2:C11">C1+B2/$D$1</f>
        <v>0.225</v>
      </c>
      <c r="E2" s="34" t="s">
        <v>4</v>
      </c>
      <c r="F2" s="41">
        <v>11</v>
      </c>
      <c r="G2" s="38">
        <f aca="true" t="shared" si="1" ref="G2:G13">G1+F2/H$1</f>
        <v>0.2558139534883721</v>
      </c>
      <c r="I2" s="34" t="s">
        <v>7</v>
      </c>
      <c r="J2" s="41">
        <v>30</v>
      </c>
      <c r="K2" s="38">
        <f aca="true" t="shared" si="2" ref="K2:K13">K1+J2/L$1</f>
        <v>0.234375</v>
      </c>
    </row>
    <row r="3" spans="1:11" ht="12.75">
      <c r="A3" s="42" t="s">
        <v>5</v>
      </c>
      <c r="B3" s="43">
        <v>18</v>
      </c>
      <c r="C3" s="38">
        <f t="shared" si="0"/>
        <v>0.45</v>
      </c>
      <c r="E3" s="42" t="s">
        <v>5</v>
      </c>
      <c r="F3" s="44">
        <v>8</v>
      </c>
      <c r="G3" s="38">
        <f t="shared" si="1"/>
        <v>0.4418604651162791</v>
      </c>
      <c r="I3" s="42" t="s">
        <v>5</v>
      </c>
      <c r="J3" s="44">
        <v>19</v>
      </c>
      <c r="K3" s="38">
        <f t="shared" si="2"/>
        <v>0.3828125</v>
      </c>
    </row>
    <row r="4" spans="1:11" ht="12.75">
      <c r="A4" s="42" t="s">
        <v>8</v>
      </c>
      <c r="B4" s="43">
        <v>13</v>
      </c>
      <c r="C4" s="38">
        <f t="shared" si="0"/>
        <v>0.6125</v>
      </c>
      <c r="E4" s="42" t="s">
        <v>11</v>
      </c>
      <c r="F4" s="44">
        <v>7</v>
      </c>
      <c r="G4" s="38">
        <f t="shared" si="1"/>
        <v>0.6046511627906976</v>
      </c>
      <c r="I4" s="42" t="s">
        <v>10</v>
      </c>
      <c r="J4" s="44">
        <v>18</v>
      </c>
      <c r="K4" s="38">
        <f t="shared" si="2"/>
        <v>0.5234375</v>
      </c>
    </row>
    <row r="5" spans="1:14" ht="12.75">
      <c r="A5" s="42" t="s">
        <v>7</v>
      </c>
      <c r="B5" s="43">
        <v>12</v>
      </c>
      <c r="C5" s="38">
        <f t="shared" si="0"/>
        <v>0.7625000000000001</v>
      </c>
      <c r="E5" s="42" t="s">
        <v>7</v>
      </c>
      <c r="F5" s="44">
        <v>6</v>
      </c>
      <c r="G5" s="38">
        <f t="shared" si="1"/>
        <v>0.7441860465116279</v>
      </c>
      <c r="I5" s="42" t="s">
        <v>11</v>
      </c>
      <c r="J5" s="44">
        <v>15</v>
      </c>
      <c r="K5" s="38">
        <f t="shared" si="2"/>
        <v>0.640625</v>
      </c>
      <c r="N5" s="86" t="s">
        <v>107</v>
      </c>
    </row>
    <row r="6" spans="1:11" ht="12.75">
      <c r="A6" s="42" t="s">
        <v>13</v>
      </c>
      <c r="B6" s="43">
        <v>9</v>
      </c>
      <c r="C6" s="38">
        <f t="shared" si="0"/>
        <v>0.8750000000000001</v>
      </c>
      <c r="E6" s="42" t="s">
        <v>10</v>
      </c>
      <c r="F6" s="44">
        <v>5</v>
      </c>
      <c r="G6" s="38">
        <f t="shared" si="1"/>
        <v>0.8604651162790697</v>
      </c>
      <c r="I6" s="42" t="s">
        <v>12</v>
      </c>
      <c r="J6" s="44">
        <v>14</v>
      </c>
      <c r="K6" s="38">
        <f t="shared" si="2"/>
        <v>0.75</v>
      </c>
    </row>
    <row r="7" spans="1:11" ht="12.75">
      <c r="A7" s="42" t="s">
        <v>11</v>
      </c>
      <c r="B7" s="44">
        <v>7</v>
      </c>
      <c r="C7" s="38">
        <f t="shared" si="0"/>
        <v>0.9625000000000001</v>
      </c>
      <c r="E7" s="42" t="s">
        <v>8</v>
      </c>
      <c r="F7" s="44">
        <v>4</v>
      </c>
      <c r="G7" s="38">
        <f t="shared" si="1"/>
        <v>0.9534883720930232</v>
      </c>
      <c r="I7" s="42" t="s">
        <v>8</v>
      </c>
      <c r="J7" s="44">
        <v>11</v>
      </c>
      <c r="K7" s="38">
        <f t="shared" si="2"/>
        <v>0.8359375</v>
      </c>
    </row>
    <row r="8" spans="1:11" ht="12.75">
      <c r="A8" s="42" t="s">
        <v>17</v>
      </c>
      <c r="B8" s="44">
        <v>3</v>
      </c>
      <c r="C8" s="38">
        <f t="shared" si="0"/>
        <v>1.0000000000000002</v>
      </c>
      <c r="E8" s="42" t="s">
        <v>16</v>
      </c>
      <c r="F8" s="44">
        <v>2</v>
      </c>
      <c r="G8" s="38">
        <f t="shared" si="1"/>
        <v>0.9999999999999999</v>
      </c>
      <c r="I8" s="42" t="s">
        <v>4</v>
      </c>
      <c r="J8" s="44">
        <v>10</v>
      </c>
      <c r="K8" s="38">
        <f t="shared" si="2"/>
        <v>0.9140625</v>
      </c>
    </row>
    <row r="9" spans="1:11" ht="12.75">
      <c r="A9" s="42" t="s">
        <v>10</v>
      </c>
      <c r="C9" s="38">
        <f t="shared" si="0"/>
        <v>1.0000000000000002</v>
      </c>
      <c r="E9" s="42" t="s">
        <v>17</v>
      </c>
      <c r="G9" s="38">
        <f t="shared" si="1"/>
        <v>0.9999999999999999</v>
      </c>
      <c r="I9" s="42" t="s">
        <v>14</v>
      </c>
      <c r="J9" s="44">
        <v>8</v>
      </c>
      <c r="K9" s="38">
        <f t="shared" si="2"/>
        <v>0.9765625</v>
      </c>
    </row>
    <row r="10" spans="1:11" ht="12.75">
      <c r="A10" s="42" t="s">
        <v>15</v>
      </c>
      <c r="B10" s="24"/>
      <c r="C10" s="38">
        <f t="shared" si="0"/>
        <v>1.0000000000000002</v>
      </c>
      <c r="E10" s="42" t="s">
        <v>13</v>
      </c>
      <c r="G10" s="38">
        <f t="shared" si="1"/>
        <v>0.9999999999999999</v>
      </c>
      <c r="I10" s="42" t="s">
        <v>15</v>
      </c>
      <c r="J10" s="44">
        <v>3</v>
      </c>
      <c r="K10" s="38">
        <f t="shared" si="2"/>
        <v>1</v>
      </c>
    </row>
    <row r="11" spans="1:11" ht="12.75">
      <c r="A11" s="42" t="s">
        <v>29</v>
      </c>
      <c r="B11" s="3">
        <f>SUM(B12:B15)</f>
        <v>0</v>
      </c>
      <c r="C11" s="38">
        <f t="shared" si="0"/>
        <v>1.0000000000000002</v>
      </c>
      <c r="E11" s="42" t="s">
        <v>29</v>
      </c>
      <c r="F11">
        <f>SUM(F12:F15)</f>
        <v>0</v>
      </c>
      <c r="G11" s="38">
        <f t="shared" si="1"/>
        <v>0.9999999999999999</v>
      </c>
      <c r="I11" s="42" t="s">
        <v>29</v>
      </c>
      <c r="J11" s="44">
        <f>SUM(J12:J15)</f>
        <v>0</v>
      </c>
      <c r="K11" s="38">
        <f t="shared" si="2"/>
        <v>1</v>
      </c>
    </row>
    <row r="12" spans="1:11" ht="12.75">
      <c r="A12" s="42" t="s">
        <v>14</v>
      </c>
      <c r="E12" s="42" t="s">
        <v>15</v>
      </c>
      <c r="G12" s="38">
        <f t="shared" si="1"/>
        <v>0.9999999999999999</v>
      </c>
      <c r="I12" s="42" t="s">
        <v>17</v>
      </c>
      <c r="K12" s="38">
        <f t="shared" si="2"/>
        <v>1</v>
      </c>
    </row>
    <row r="13" spans="1:11" ht="12.75">
      <c r="A13" s="42" t="s">
        <v>12</v>
      </c>
      <c r="B13" s="24"/>
      <c r="E13" s="42" t="s">
        <v>14</v>
      </c>
      <c r="G13" s="38">
        <f t="shared" si="1"/>
        <v>0.9999999999999999</v>
      </c>
      <c r="I13" s="42" t="s">
        <v>13</v>
      </c>
      <c r="K13" s="38">
        <f t="shared" si="2"/>
        <v>1</v>
      </c>
    </row>
    <row r="14" spans="1:14" ht="12.75">
      <c r="A14" s="42" t="s">
        <v>16</v>
      </c>
      <c r="E14" s="42" t="s">
        <v>12</v>
      </c>
      <c r="I14" s="42" t="s">
        <v>16</v>
      </c>
      <c r="N14" s="85" t="s">
        <v>108</v>
      </c>
    </row>
    <row r="23" ht="12.75">
      <c r="N23" s="86" t="s">
        <v>107</v>
      </c>
    </row>
    <row r="32" ht="12.75">
      <c r="N32" s="85" t="s">
        <v>108</v>
      </c>
    </row>
    <row r="40" ht="12.75">
      <c r="N40" s="86" t="s">
        <v>107</v>
      </c>
    </row>
    <row r="49" ht="12.75">
      <c r="N49" s="85" t="s">
        <v>108</v>
      </c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34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0" sqref="O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33">
      <selection activeCell="B48" sqref="B2:B93"/>
    </sheetView>
  </sheetViews>
  <sheetFormatPr defaultColWidth="9.140625" defaultRowHeight="12.75"/>
  <sheetData>
    <row r="1" spans="2:9" ht="12.75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12" ht="12.75">
      <c r="A2" s="29">
        <v>40180</v>
      </c>
      <c r="B2" s="31">
        <v>13</v>
      </c>
      <c r="C2" s="33">
        <f aca="true" t="shared" si="0" ref="C2:C33">IF(B2="",C1,F2+3*(SQRT(F2)))</f>
        <v>17.279344520831923</v>
      </c>
      <c r="D2" s="33">
        <f aca="true" t="shared" si="1" ref="D2:D33">IF(B2="",D1,F2+2*(SQRT(F2)))</f>
        <v>14.360142724032876</v>
      </c>
      <c r="E2" s="33">
        <f aca="true" t="shared" si="2" ref="E2:E33">IF(B2="",E1,F2+1*(SQRT(F2)))</f>
        <v>11.44094092723383</v>
      </c>
      <c r="F2" s="33">
        <f aca="true" t="shared" si="3" ref="F2:F47">AVERAGE($B$2:$B$47)</f>
        <v>8.521739130434783</v>
      </c>
      <c r="G2" s="33">
        <f aca="true" t="shared" si="4" ref="G2:G33">IF(B2="",G1,IF(F2-1*(SQRT(F2))&gt;0,+F2-1*(SQRT(F2)),0))</f>
        <v>5.602537333635736</v>
      </c>
      <c r="H2" s="33">
        <f aca="true" t="shared" si="5" ref="H2:H33">IF(B2="",H1,IF(F2-2*(SQRT(F2))&gt;0,+F2-2*(SQRT(F2)),0))</f>
        <v>2.6833355368366894</v>
      </c>
      <c r="I2" s="33">
        <f aca="true" t="shared" si="6" ref="I2:I33">IF(B2="",I1,IF(F2-3*(SQRT(F2))&gt;0,+F2-3*(SQRT(F2)),0))</f>
        <v>0</v>
      </c>
      <c r="K2" s="29">
        <v>40226</v>
      </c>
      <c r="L2" s="19">
        <v>3</v>
      </c>
    </row>
    <row r="3" spans="1:12" ht="12.75">
      <c r="A3" s="30">
        <v>40181</v>
      </c>
      <c r="B3" s="32">
        <v>8</v>
      </c>
      <c r="C3" s="33">
        <f t="shared" si="0"/>
        <v>17.279344520831923</v>
      </c>
      <c r="D3" s="33">
        <f t="shared" si="1"/>
        <v>14.360142724032876</v>
      </c>
      <c r="E3" s="33">
        <f t="shared" si="2"/>
        <v>11.44094092723383</v>
      </c>
      <c r="F3" s="33">
        <f t="shared" si="3"/>
        <v>8.521739130434783</v>
      </c>
      <c r="G3" s="33">
        <f t="shared" si="4"/>
        <v>5.602537333635736</v>
      </c>
      <c r="H3" s="33">
        <f t="shared" si="5"/>
        <v>2.6833355368366894</v>
      </c>
      <c r="I3" s="33">
        <f t="shared" si="6"/>
        <v>0</v>
      </c>
      <c r="K3" s="30">
        <v>40227</v>
      </c>
      <c r="L3" s="23">
        <v>5</v>
      </c>
    </row>
    <row r="4" spans="1:12" ht="12.75">
      <c r="A4" s="30">
        <v>40182</v>
      </c>
      <c r="B4" s="32">
        <v>18</v>
      </c>
      <c r="C4" s="33">
        <f t="shared" si="0"/>
        <v>17.279344520831923</v>
      </c>
      <c r="D4" s="33">
        <f t="shared" si="1"/>
        <v>14.360142724032876</v>
      </c>
      <c r="E4" s="33">
        <f t="shared" si="2"/>
        <v>11.44094092723383</v>
      </c>
      <c r="F4" s="33">
        <f t="shared" si="3"/>
        <v>8.521739130434783</v>
      </c>
      <c r="G4" s="33">
        <f t="shared" si="4"/>
        <v>5.602537333635736</v>
      </c>
      <c r="H4" s="33">
        <f t="shared" si="5"/>
        <v>2.6833355368366894</v>
      </c>
      <c r="I4" s="33">
        <f t="shared" si="6"/>
        <v>0</v>
      </c>
      <c r="K4" s="30">
        <v>40228</v>
      </c>
      <c r="L4" s="23">
        <v>9</v>
      </c>
    </row>
    <row r="5" spans="1:12" ht="12.75">
      <c r="A5" s="30">
        <v>40183</v>
      </c>
      <c r="B5" s="32">
        <v>5</v>
      </c>
      <c r="C5" s="33">
        <f t="shared" si="0"/>
        <v>17.279344520831923</v>
      </c>
      <c r="D5" s="33">
        <f t="shared" si="1"/>
        <v>14.360142724032876</v>
      </c>
      <c r="E5" s="33">
        <f t="shared" si="2"/>
        <v>11.44094092723383</v>
      </c>
      <c r="F5" s="33">
        <f t="shared" si="3"/>
        <v>8.521739130434783</v>
      </c>
      <c r="G5" s="33">
        <f t="shared" si="4"/>
        <v>5.602537333635736</v>
      </c>
      <c r="H5" s="33">
        <f t="shared" si="5"/>
        <v>2.6833355368366894</v>
      </c>
      <c r="I5" s="33">
        <f t="shared" si="6"/>
        <v>0</v>
      </c>
      <c r="K5" s="30">
        <v>40229</v>
      </c>
      <c r="L5" s="23">
        <v>3</v>
      </c>
    </row>
    <row r="6" spans="1:12" ht="12.75">
      <c r="A6" s="30">
        <v>40184</v>
      </c>
      <c r="B6" s="32">
        <v>8</v>
      </c>
      <c r="C6" s="33">
        <f t="shared" si="0"/>
        <v>17.279344520831923</v>
      </c>
      <c r="D6" s="33">
        <f t="shared" si="1"/>
        <v>14.360142724032876</v>
      </c>
      <c r="E6" s="33">
        <f t="shared" si="2"/>
        <v>11.44094092723383</v>
      </c>
      <c r="F6" s="33">
        <f t="shared" si="3"/>
        <v>8.521739130434783</v>
      </c>
      <c r="G6" s="33">
        <f t="shared" si="4"/>
        <v>5.602537333635736</v>
      </c>
      <c r="H6" s="33">
        <f t="shared" si="5"/>
        <v>2.6833355368366894</v>
      </c>
      <c r="I6" s="33">
        <f t="shared" si="6"/>
        <v>0</v>
      </c>
      <c r="K6" s="30">
        <v>40230</v>
      </c>
      <c r="L6" s="23">
        <v>6</v>
      </c>
    </row>
    <row r="7" spans="1:12" ht="12.75">
      <c r="A7" s="30">
        <v>40185</v>
      </c>
      <c r="B7" s="32">
        <v>10</v>
      </c>
      <c r="C7" s="33">
        <f t="shared" si="0"/>
        <v>17.279344520831923</v>
      </c>
      <c r="D7" s="33">
        <f t="shared" si="1"/>
        <v>14.360142724032876</v>
      </c>
      <c r="E7" s="33">
        <f t="shared" si="2"/>
        <v>11.44094092723383</v>
      </c>
      <c r="F7" s="33">
        <f t="shared" si="3"/>
        <v>8.521739130434783</v>
      </c>
      <c r="G7" s="33">
        <f t="shared" si="4"/>
        <v>5.602537333635736</v>
      </c>
      <c r="H7" s="33">
        <f t="shared" si="5"/>
        <v>2.6833355368366894</v>
      </c>
      <c r="I7" s="33">
        <f t="shared" si="6"/>
        <v>0</v>
      </c>
      <c r="K7" s="30">
        <v>40231</v>
      </c>
      <c r="L7" s="23">
        <v>6</v>
      </c>
    </row>
    <row r="8" spans="1:12" ht="12.75">
      <c r="A8" s="30">
        <v>40186</v>
      </c>
      <c r="B8" s="32">
        <v>3</v>
      </c>
      <c r="C8" s="33">
        <f t="shared" si="0"/>
        <v>17.279344520831923</v>
      </c>
      <c r="D8" s="33">
        <f t="shared" si="1"/>
        <v>14.360142724032876</v>
      </c>
      <c r="E8" s="33">
        <f t="shared" si="2"/>
        <v>11.44094092723383</v>
      </c>
      <c r="F8" s="33">
        <f t="shared" si="3"/>
        <v>8.521739130434783</v>
      </c>
      <c r="G8" s="33">
        <f t="shared" si="4"/>
        <v>5.602537333635736</v>
      </c>
      <c r="H8" s="33">
        <f t="shared" si="5"/>
        <v>2.6833355368366894</v>
      </c>
      <c r="I8" s="33">
        <f t="shared" si="6"/>
        <v>0</v>
      </c>
      <c r="K8" s="30">
        <v>40232</v>
      </c>
      <c r="L8" s="23">
        <v>2</v>
      </c>
    </row>
    <row r="9" spans="1:12" ht="12.75">
      <c r="A9" s="30">
        <v>40187</v>
      </c>
      <c r="B9" s="32">
        <v>8</v>
      </c>
      <c r="C9" s="33">
        <f t="shared" si="0"/>
        <v>17.279344520831923</v>
      </c>
      <c r="D9" s="33">
        <f t="shared" si="1"/>
        <v>14.360142724032876</v>
      </c>
      <c r="E9" s="33">
        <f t="shared" si="2"/>
        <v>11.44094092723383</v>
      </c>
      <c r="F9" s="33">
        <f t="shared" si="3"/>
        <v>8.521739130434783</v>
      </c>
      <c r="G9" s="33">
        <f t="shared" si="4"/>
        <v>5.602537333635736</v>
      </c>
      <c r="H9" s="33">
        <f t="shared" si="5"/>
        <v>2.6833355368366894</v>
      </c>
      <c r="I9" s="33">
        <f t="shared" si="6"/>
        <v>0</v>
      </c>
      <c r="K9" s="30">
        <v>40233</v>
      </c>
      <c r="L9" s="23">
        <v>6</v>
      </c>
    </row>
    <row r="10" spans="1:12" ht="12.75">
      <c r="A10" s="30">
        <v>40188</v>
      </c>
      <c r="B10" s="32">
        <v>5</v>
      </c>
      <c r="C10" s="33">
        <f t="shared" si="0"/>
        <v>17.279344520831923</v>
      </c>
      <c r="D10" s="33">
        <f t="shared" si="1"/>
        <v>14.360142724032876</v>
      </c>
      <c r="E10" s="33">
        <f t="shared" si="2"/>
        <v>11.44094092723383</v>
      </c>
      <c r="F10" s="33">
        <f t="shared" si="3"/>
        <v>8.521739130434783</v>
      </c>
      <c r="G10" s="33">
        <f t="shared" si="4"/>
        <v>5.602537333635736</v>
      </c>
      <c r="H10" s="33">
        <f t="shared" si="5"/>
        <v>2.6833355368366894</v>
      </c>
      <c r="I10" s="33">
        <f t="shared" si="6"/>
        <v>0</v>
      </c>
      <c r="K10" s="30">
        <v>40234</v>
      </c>
      <c r="L10" s="23">
        <v>3</v>
      </c>
    </row>
    <row r="11" spans="1:12" ht="12.75">
      <c r="A11" s="30">
        <v>40189</v>
      </c>
      <c r="B11" s="32">
        <v>8</v>
      </c>
      <c r="C11" s="33">
        <f t="shared" si="0"/>
        <v>17.279344520831923</v>
      </c>
      <c r="D11" s="33">
        <f t="shared" si="1"/>
        <v>14.360142724032876</v>
      </c>
      <c r="E11" s="33">
        <f t="shared" si="2"/>
        <v>11.44094092723383</v>
      </c>
      <c r="F11" s="33">
        <f t="shared" si="3"/>
        <v>8.521739130434783</v>
      </c>
      <c r="G11" s="33">
        <f t="shared" si="4"/>
        <v>5.602537333635736</v>
      </c>
      <c r="H11" s="33">
        <f t="shared" si="5"/>
        <v>2.6833355368366894</v>
      </c>
      <c r="I11" s="33">
        <f t="shared" si="6"/>
        <v>0</v>
      </c>
      <c r="K11" s="30">
        <v>40235</v>
      </c>
      <c r="L11" s="23">
        <v>5</v>
      </c>
    </row>
    <row r="12" spans="1:12" ht="12.75">
      <c r="A12" s="30">
        <v>40190</v>
      </c>
      <c r="B12" s="32">
        <v>5</v>
      </c>
      <c r="C12" s="33">
        <f t="shared" si="0"/>
        <v>17.279344520831923</v>
      </c>
      <c r="D12" s="33">
        <f t="shared" si="1"/>
        <v>14.360142724032876</v>
      </c>
      <c r="E12" s="33">
        <f t="shared" si="2"/>
        <v>11.44094092723383</v>
      </c>
      <c r="F12" s="33">
        <f t="shared" si="3"/>
        <v>8.521739130434783</v>
      </c>
      <c r="G12" s="33">
        <f t="shared" si="4"/>
        <v>5.602537333635736</v>
      </c>
      <c r="H12" s="33">
        <f t="shared" si="5"/>
        <v>2.6833355368366894</v>
      </c>
      <c r="I12" s="33">
        <f t="shared" si="6"/>
        <v>0</v>
      </c>
      <c r="K12" s="30">
        <v>40236</v>
      </c>
      <c r="L12" s="23">
        <v>4</v>
      </c>
    </row>
    <row r="13" spans="1:12" ht="12.75">
      <c r="A13" s="30">
        <v>40191</v>
      </c>
      <c r="B13" s="32">
        <v>13</v>
      </c>
      <c r="C13" s="33">
        <f t="shared" si="0"/>
        <v>17.279344520831923</v>
      </c>
      <c r="D13" s="33">
        <f t="shared" si="1"/>
        <v>14.360142724032876</v>
      </c>
      <c r="E13" s="33">
        <f t="shared" si="2"/>
        <v>11.44094092723383</v>
      </c>
      <c r="F13" s="33">
        <f t="shared" si="3"/>
        <v>8.521739130434783</v>
      </c>
      <c r="G13" s="33">
        <f t="shared" si="4"/>
        <v>5.602537333635736</v>
      </c>
      <c r="H13" s="33">
        <f t="shared" si="5"/>
        <v>2.6833355368366894</v>
      </c>
      <c r="I13" s="33">
        <f t="shared" si="6"/>
        <v>0</v>
      </c>
      <c r="K13" s="30">
        <v>40237</v>
      </c>
      <c r="L13" s="23">
        <v>8</v>
      </c>
    </row>
    <row r="14" spans="1:12" ht="12.75">
      <c r="A14" s="30">
        <v>40192</v>
      </c>
      <c r="B14" s="32">
        <v>9</v>
      </c>
      <c r="C14" s="33">
        <f t="shared" si="0"/>
        <v>17.279344520831923</v>
      </c>
      <c r="D14" s="33">
        <f t="shared" si="1"/>
        <v>14.360142724032876</v>
      </c>
      <c r="E14" s="33">
        <f t="shared" si="2"/>
        <v>11.44094092723383</v>
      </c>
      <c r="F14" s="33">
        <f t="shared" si="3"/>
        <v>8.521739130434783</v>
      </c>
      <c r="G14" s="33">
        <f t="shared" si="4"/>
        <v>5.602537333635736</v>
      </c>
      <c r="H14" s="33">
        <f t="shared" si="5"/>
        <v>2.6833355368366894</v>
      </c>
      <c r="I14" s="33">
        <f t="shared" si="6"/>
        <v>0</v>
      </c>
      <c r="K14" s="30">
        <v>40238</v>
      </c>
      <c r="L14" s="23">
        <v>3</v>
      </c>
    </row>
    <row r="15" spans="1:12" ht="12.75">
      <c r="A15" s="30">
        <v>40193</v>
      </c>
      <c r="B15" s="32">
        <v>17</v>
      </c>
      <c r="C15" s="33">
        <f t="shared" si="0"/>
        <v>17.279344520831923</v>
      </c>
      <c r="D15" s="33">
        <f t="shared" si="1"/>
        <v>14.360142724032876</v>
      </c>
      <c r="E15" s="33">
        <f t="shared" si="2"/>
        <v>11.44094092723383</v>
      </c>
      <c r="F15" s="33">
        <f t="shared" si="3"/>
        <v>8.521739130434783</v>
      </c>
      <c r="G15" s="33">
        <f t="shared" si="4"/>
        <v>5.602537333635736</v>
      </c>
      <c r="H15" s="33">
        <f t="shared" si="5"/>
        <v>2.6833355368366894</v>
      </c>
      <c r="I15" s="33">
        <f t="shared" si="6"/>
        <v>0</v>
      </c>
      <c r="K15" s="30">
        <v>40239</v>
      </c>
      <c r="L15" s="23">
        <v>6</v>
      </c>
    </row>
    <row r="16" spans="1:12" ht="12.75">
      <c r="A16" s="30">
        <v>40194</v>
      </c>
      <c r="B16" s="32">
        <v>2</v>
      </c>
      <c r="C16" s="33">
        <f t="shared" si="0"/>
        <v>17.279344520831923</v>
      </c>
      <c r="D16" s="33">
        <f t="shared" si="1"/>
        <v>14.360142724032876</v>
      </c>
      <c r="E16" s="33">
        <f t="shared" si="2"/>
        <v>11.44094092723383</v>
      </c>
      <c r="F16" s="33">
        <f t="shared" si="3"/>
        <v>8.521739130434783</v>
      </c>
      <c r="G16" s="33">
        <f t="shared" si="4"/>
        <v>5.602537333635736</v>
      </c>
      <c r="H16" s="33">
        <f t="shared" si="5"/>
        <v>2.6833355368366894</v>
      </c>
      <c r="I16" s="33">
        <f t="shared" si="6"/>
        <v>0</v>
      </c>
      <c r="K16" s="30">
        <v>40240</v>
      </c>
      <c r="L16" s="23">
        <v>2</v>
      </c>
    </row>
    <row r="17" spans="1:12" ht="12.75">
      <c r="A17" s="30">
        <v>40195</v>
      </c>
      <c r="B17" s="32">
        <v>11</v>
      </c>
      <c r="C17" s="33">
        <f t="shared" si="0"/>
        <v>17.279344520831923</v>
      </c>
      <c r="D17" s="33">
        <f t="shared" si="1"/>
        <v>14.360142724032876</v>
      </c>
      <c r="E17" s="33">
        <f t="shared" si="2"/>
        <v>11.44094092723383</v>
      </c>
      <c r="F17" s="33">
        <f t="shared" si="3"/>
        <v>8.521739130434783</v>
      </c>
      <c r="G17" s="33">
        <f t="shared" si="4"/>
        <v>5.602537333635736</v>
      </c>
      <c r="H17" s="33">
        <f t="shared" si="5"/>
        <v>2.6833355368366894</v>
      </c>
      <c r="I17" s="33">
        <f t="shared" si="6"/>
        <v>0</v>
      </c>
      <c r="K17" s="30">
        <v>40241</v>
      </c>
      <c r="L17" s="23">
        <v>8</v>
      </c>
    </row>
    <row r="18" spans="1:12" ht="12.75">
      <c r="A18" s="30">
        <v>40196</v>
      </c>
      <c r="B18" s="32">
        <v>10</v>
      </c>
      <c r="C18" s="33">
        <f t="shared" si="0"/>
        <v>17.279344520831923</v>
      </c>
      <c r="D18" s="33">
        <f t="shared" si="1"/>
        <v>14.360142724032876</v>
      </c>
      <c r="E18" s="33">
        <f t="shared" si="2"/>
        <v>11.44094092723383</v>
      </c>
      <c r="F18" s="33">
        <f t="shared" si="3"/>
        <v>8.521739130434783</v>
      </c>
      <c r="G18" s="33">
        <f t="shared" si="4"/>
        <v>5.602537333635736</v>
      </c>
      <c r="H18" s="33">
        <f t="shared" si="5"/>
        <v>2.6833355368366894</v>
      </c>
      <c r="I18" s="33">
        <f t="shared" si="6"/>
        <v>0</v>
      </c>
      <c r="K18" s="30">
        <v>40242</v>
      </c>
      <c r="L18" s="23">
        <v>8</v>
      </c>
    </row>
    <row r="19" spans="1:12" ht="12.75">
      <c r="A19" s="30">
        <v>40197</v>
      </c>
      <c r="B19" s="32">
        <v>3</v>
      </c>
      <c r="C19" s="33">
        <f t="shared" si="0"/>
        <v>17.279344520831923</v>
      </c>
      <c r="D19" s="33">
        <f t="shared" si="1"/>
        <v>14.360142724032876</v>
      </c>
      <c r="E19" s="33">
        <f t="shared" si="2"/>
        <v>11.44094092723383</v>
      </c>
      <c r="F19" s="33">
        <f t="shared" si="3"/>
        <v>8.521739130434783</v>
      </c>
      <c r="G19" s="33">
        <f t="shared" si="4"/>
        <v>5.602537333635736</v>
      </c>
      <c r="H19" s="33">
        <f t="shared" si="5"/>
        <v>2.6833355368366894</v>
      </c>
      <c r="I19" s="33">
        <f t="shared" si="6"/>
        <v>0</v>
      </c>
      <c r="K19" s="30">
        <v>40243</v>
      </c>
      <c r="L19" s="23">
        <v>2</v>
      </c>
    </row>
    <row r="20" spans="1:12" ht="12.75">
      <c r="A20" s="30">
        <v>40198</v>
      </c>
      <c r="B20" s="32">
        <v>6</v>
      </c>
      <c r="C20" s="33">
        <f t="shared" si="0"/>
        <v>17.279344520831923</v>
      </c>
      <c r="D20" s="33">
        <f t="shared" si="1"/>
        <v>14.360142724032876</v>
      </c>
      <c r="E20" s="33">
        <f t="shared" si="2"/>
        <v>11.44094092723383</v>
      </c>
      <c r="F20" s="33">
        <f t="shared" si="3"/>
        <v>8.521739130434783</v>
      </c>
      <c r="G20" s="33">
        <f t="shared" si="4"/>
        <v>5.602537333635736</v>
      </c>
      <c r="H20" s="33">
        <f t="shared" si="5"/>
        <v>2.6833355368366894</v>
      </c>
      <c r="I20" s="33">
        <f t="shared" si="6"/>
        <v>0</v>
      </c>
      <c r="K20" s="30">
        <v>40244</v>
      </c>
      <c r="L20" s="23">
        <v>5</v>
      </c>
    </row>
    <row r="21" spans="1:12" ht="12.75">
      <c r="A21" s="30">
        <v>40199</v>
      </c>
      <c r="B21" s="32">
        <v>17</v>
      </c>
      <c r="C21" s="33">
        <f t="shared" si="0"/>
        <v>17.279344520831923</v>
      </c>
      <c r="D21" s="33">
        <f t="shared" si="1"/>
        <v>14.360142724032876</v>
      </c>
      <c r="E21" s="33">
        <f t="shared" si="2"/>
        <v>11.44094092723383</v>
      </c>
      <c r="F21" s="33">
        <f t="shared" si="3"/>
        <v>8.521739130434783</v>
      </c>
      <c r="G21" s="33">
        <f t="shared" si="4"/>
        <v>5.602537333635736</v>
      </c>
      <c r="H21" s="33">
        <f t="shared" si="5"/>
        <v>2.6833355368366894</v>
      </c>
      <c r="I21" s="33">
        <f t="shared" si="6"/>
        <v>0</v>
      </c>
      <c r="K21" s="30">
        <v>40245</v>
      </c>
      <c r="L21" s="23">
        <v>11</v>
      </c>
    </row>
    <row r="22" spans="1:12" ht="12.75">
      <c r="A22" s="30">
        <v>40200</v>
      </c>
      <c r="B22" s="32">
        <v>3</v>
      </c>
      <c r="C22" s="33">
        <f t="shared" si="0"/>
        <v>17.279344520831923</v>
      </c>
      <c r="D22" s="33">
        <f t="shared" si="1"/>
        <v>14.360142724032876</v>
      </c>
      <c r="E22" s="33">
        <f t="shared" si="2"/>
        <v>11.44094092723383</v>
      </c>
      <c r="F22" s="33">
        <f t="shared" si="3"/>
        <v>8.521739130434783</v>
      </c>
      <c r="G22" s="33">
        <f t="shared" si="4"/>
        <v>5.602537333635736</v>
      </c>
      <c r="H22" s="33">
        <f t="shared" si="5"/>
        <v>2.6833355368366894</v>
      </c>
      <c r="I22" s="33">
        <f t="shared" si="6"/>
        <v>0</v>
      </c>
      <c r="K22" s="30">
        <v>40246</v>
      </c>
      <c r="L22" s="23">
        <v>3</v>
      </c>
    </row>
    <row r="23" spans="1:12" ht="12.75">
      <c r="A23" s="30">
        <v>40201</v>
      </c>
      <c r="B23" s="32">
        <v>8</v>
      </c>
      <c r="C23" s="33">
        <f t="shared" si="0"/>
        <v>17.279344520831923</v>
      </c>
      <c r="D23" s="33">
        <f t="shared" si="1"/>
        <v>14.360142724032876</v>
      </c>
      <c r="E23" s="33">
        <f t="shared" si="2"/>
        <v>11.44094092723383</v>
      </c>
      <c r="F23" s="33">
        <f t="shared" si="3"/>
        <v>8.521739130434783</v>
      </c>
      <c r="G23" s="33">
        <f t="shared" si="4"/>
        <v>5.602537333635736</v>
      </c>
      <c r="H23" s="33">
        <f t="shared" si="5"/>
        <v>2.6833355368366894</v>
      </c>
      <c r="I23" s="33">
        <f t="shared" si="6"/>
        <v>0</v>
      </c>
      <c r="K23" s="30">
        <v>40247</v>
      </c>
      <c r="L23" s="23">
        <v>6</v>
      </c>
    </row>
    <row r="24" spans="1:12" ht="12.75">
      <c r="A24" s="30">
        <v>40202</v>
      </c>
      <c r="B24" s="32">
        <v>5</v>
      </c>
      <c r="C24" s="33">
        <f t="shared" si="0"/>
        <v>17.279344520831923</v>
      </c>
      <c r="D24" s="33">
        <f t="shared" si="1"/>
        <v>14.360142724032876</v>
      </c>
      <c r="E24" s="33">
        <f t="shared" si="2"/>
        <v>11.44094092723383</v>
      </c>
      <c r="F24" s="33">
        <f t="shared" si="3"/>
        <v>8.521739130434783</v>
      </c>
      <c r="G24" s="33">
        <f t="shared" si="4"/>
        <v>5.602537333635736</v>
      </c>
      <c r="H24" s="33">
        <f t="shared" si="5"/>
        <v>2.6833355368366894</v>
      </c>
      <c r="I24" s="33">
        <f t="shared" si="6"/>
        <v>0</v>
      </c>
      <c r="K24" s="30">
        <v>40248</v>
      </c>
      <c r="L24" s="23">
        <v>4</v>
      </c>
    </row>
    <row r="25" spans="1:12" ht="12.75">
      <c r="A25" s="30">
        <v>40203</v>
      </c>
      <c r="B25" s="32">
        <v>13</v>
      </c>
      <c r="C25" s="33">
        <f t="shared" si="0"/>
        <v>17.279344520831923</v>
      </c>
      <c r="D25" s="33">
        <f t="shared" si="1"/>
        <v>14.360142724032876</v>
      </c>
      <c r="E25" s="33">
        <f t="shared" si="2"/>
        <v>11.44094092723383</v>
      </c>
      <c r="F25" s="33">
        <f t="shared" si="3"/>
        <v>8.521739130434783</v>
      </c>
      <c r="G25" s="33">
        <f t="shared" si="4"/>
        <v>5.602537333635736</v>
      </c>
      <c r="H25" s="33">
        <f t="shared" si="5"/>
        <v>2.6833355368366894</v>
      </c>
      <c r="I25" s="33">
        <f t="shared" si="6"/>
        <v>0</v>
      </c>
      <c r="K25" s="30">
        <v>40249</v>
      </c>
      <c r="L25" s="23">
        <v>10</v>
      </c>
    </row>
    <row r="26" spans="1:12" ht="12.75">
      <c r="A26" s="30">
        <v>40204</v>
      </c>
      <c r="B26" s="32">
        <v>5</v>
      </c>
      <c r="C26" s="33">
        <f t="shared" si="0"/>
        <v>17.279344520831923</v>
      </c>
      <c r="D26" s="33">
        <f t="shared" si="1"/>
        <v>14.360142724032876</v>
      </c>
      <c r="E26" s="33">
        <f t="shared" si="2"/>
        <v>11.44094092723383</v>
      </c>
      <c r="F26" s="33">
        <f t="shared" si="3"/>
        <v>8.521739130434783</v>
      </c>
      <c r="G26" s="33">
        <f t="shared" si="4"/>
        <v>5.602537333635736</v>
      </c>
      <c r="H26" s="33">
        <f t="shared" si="5"/>
        <v>2.6833355368366894</v>
      </c>
      <c r="I26" s="33">
        <f t="shared" si="6"/>
        <v>0</v>
      </c>
      <c r="K26" s="30">
        <v>40250</v>
      </c>
      <c r="L26" s="23">
        <v>3</v>
      </c>
    </row>
    <row r="27" spans="1:12" ht="12.75">
      <c r="A27" s="30">
        <v>40205</v>
      </c>
      <c r="B27" s="32">
        <v>8</v>
      </c>
      <c r="C27" s="33">
        <f t="shared" si="0"/>
        <v>17.279344520831923</v>
      </c>
      <c r="D27" s="33">
        <f t="shared" si="1"/>
        <v>14.360142724032876</v>
      </c>
      <c r="E27" s="33">
        <f t="shared" si="2"/>
        <v>11.44094092723383</v>
      </c>
      <c r="F27" s="33">
        <f t="shared" si="3"/>
        <v>8.521739130434783</v>
      </c>
      <c r="G27" s="33">
        <f t="shared" si="4"/>
        <v>5.602537333635736</v>
      </c>
      <c r="H27" s="33">
        <f t="shared" si="5"/>
        <v>2.6833355368366894</v>
      </c>
      <c r="I27" s="33">
        <f t="shared" si="6"/>
        <v>0</v>
      </c>
      <c r="K27" s="30">
        <v>40251</v>
      </c>
      <c r="L27" s="23">
        <v>6</v>
      </c>
    </row>
    <row r="28" spans="1:12" ht="12.75">
      <c r="A28" s="30">
        <v>40206</v>
      </c>
      <c r="B28" s="32">
        <v>9</v>
      </c>
      <c r="C28" s="33">
        <f t="shared" si="0"/>
        <v>17.279344520831923</v>
      </c>
      <c r="D28" s="33">
        <f t="shared" si="1"/>
        <v>14.360142724032876</v>
      </c>
      <c r="E28" s="33">
        <f t="shared" si="2"/>
        <v>11.44094092723383</v>
      </c>
      <c r="F28" s="33">
        <f t="shared" si="3"/>
        <v>8.521739130434783</v>
      </c>
      <c r="G28" s="33">
        <f t="shared" si="4"/>
        <v>5.602537333635736</v>
      </c>
      <c r="H28" s="33">
        <f t="shared" si="5"/>
        <v>2.6833355368366894</v>
      </c>
      <c r="I28" s="33">
        <f t="shared" si="6"/>
        <v>0</v>
      </c>
      <c r="K28" s="30">
        <v>40252</v>
      </c>
      <c r="L28" s="23">
        <v>7</v>
      </c>
    </row>
    <row r="29" spans="1:12" ht="12.75">
      <c r="A29" s="30">
        <v>40207</v>
      </c>
      <c r="B29" s="32">
        <v>4</v>
      </c>
      <c r="C29" s="33">
        <f t="shared" si="0"/>
        <v>17.279344520831923</v>
      </c>
      <c r="D29" s="33">
        <f t="shared" si="1"/>
        <v>14.360142724032876</v>
      </c>
      <c r="E29" s="33">
        <f t="shared" si="2"/>
        <v>11.44094092723383</v>
      </c>
      <c r="F29" s="33">
        <f t="shared" si="3"/>
        <v>8.521739130434783</v>
      </c>
      <c r="G29" s="33">
        <f t="shared" si="4"/>
        <v>5.602537333635736</v>
      </c>
      <c r="H29" s="33">
        <f t="shared" si="5"/>
        <v>2.6833355368366894</v>
      </c>
      <c r="I29" s="33">
        <f t="shared" si="6"/>
        <v>0</v>
      </c>
      <c r="K29" s="30">
        <v>40253</v>
      </c>
      <c r="L29" s="23">
        <v>4</v>
      </c>
    </row>
    <row r="30" spans="1:12" ht="12.75">
      <c r="A30" s="30">
        <v>40208</v>
      </c>
      <c r="B30" s="32">
        <v>5</v>
      </c>
      <c r="C30" s="33">
        <f t="shared" si="0"/>
        <v>17.279344520831923</v>
      </c>
      <c r="D30" s="33">
        <f t="shared" si="1"/>
        <v>14.360142724032876</v>
      </c>
      <c r="E30" s="33">
        <f t="shared" si="2"/>
        <v>11.44094092723383</v>
      </c>
      <c r="F30" s="33">
        <f t="shared" si="3"/>
        <v>8.521739130434783</v>
      </c>
      <c r="G30" s="33">
        <f t="shared" si="4"/>
        <v>5.602537333635736</v>
      </c>
      <c r="H30" s="33">
        <f t="shared" si="5"/>
        <v>2.6833355368366894</v>
      </c>
      <c r="I30" s="33">
        <f t="shared" si="6"/>
        <v>0</v>
      </c>
      <c r="K30" s="30">
        <v>40254</v>
      </c>
      <c r="L30" s="23">
        <v>3</v>
      </c>
    </row>
    <row r="31" spans="1:12" ht="12.75">
      <c r="A31" s="30">
        <v>40209</v>
      </c>
      <c r="B31" s="32">
        <v>8</v>
      </c>
      <c r="C31" s="33">
        <f t="shared" si="0"/>
        <v>17.279344520831923</v>
      </c>
      <c r="D31" s="33">
        <f t="shared" si="1"/>
        <v>14.360142724032876</v>
      </c>
      <c r="E31" s="33">
        <f t="shared" si="2"/>
        <v>11.44094092723383</v>
      </c>
      <c r="F31" s="33">
        <f t="shared" si="3"/>
        <v>8.521739130434783</v>
      </c>
      <c r="G31" s="33">
        <f t="shared" si="4"/>
        <v>5.602537333635736</v>
      </c>
      <c r="H31" s="33">
        <f t="shared" si="5"/>
        <v>2.6833355368366894</v>
      </c>
      <c r="I31" s="33">
        <f t="shared" si="6"/>
        <v>0</v>
      </c>
      <c r="K31" s="30">
        <v>40255</v>
      </c>
      <c r="L31" s="23">
        <v>5</v>
      </c>
    </row>
    <row r="32" spans="1:12" ht="12.75">
      <c r="A32" s="30">
        <v>40210</v>
      </c>
      <c r="B32" s="32">
        <v>21</v>
      </c>
      <c r="C32" s="33">
        <f t="shared" si="0"/>
        <v>17.279344520831923</v>
      </c>
      <c r="D32" s="33">
        <f t="shared" si="1"/>
        <v>14.360142724032876</v>
      </c>
      <c r="E32" s="33">
        <f t="shared" si="2"/>
        <v>11.44094092723383</v>
      </c>
      <c r="F32" s="33">
        <f t="shared" si="3"/>
        <v>8.521739130434783</v>
      </c>
      <c r="G32" s="33">
        <f t="shared" si="4"/>
        <v>5.602537333635736</v>
      </c>
      <c r="H32" s="33">
        <f t="shared" si="5"/>
        <v>2.6833355368366894</v>
      </c>
      <c r="I32" s="33">
        <f t="shared" si="6"/>
        <v>0</v>
      </c>
      <c r="K32" s="30">
        <v>40256</v>
      </c>
      <c r="L32" s="23">
        <v>12</v>
      </c>
    </row>
    <row r="33" spans="1:12" ht="12.75">
      <c r="A33" s="30">
        <v>40211</v>
      </c>
      <c r="B33" s="32">
        <v>5</v>
      </c>
      <c r="C33" s="33">
        <f t="shared" si="0"/>
        <v>17.279344520831923</v>
      </c>
      <c r="D33" s="33">
        <f t="shared" si="1"/>
        <v>14.360142724032876</v>
      </c>
      <c r="E33" s="33">
        <f t="shared" si="2"/>
        <v>11.44094092723383</v>
      </c>
      <c r="F33" s="33">
        <f t="shared" si="3"/>
        <v>8.521739130434783</v>
      </c>
      <c r="G33" s="33">
        <f t="shared" si="4"/>
        <v>5.602537333635736</v>
      </c>
      <c r="H33" s="33">
        <f t="shared" si="5"/>
        <v>2.6833355368366894</v>
      </c>
      <c r="I33" s="33">
        <f t="shared" si="6"/>
        <v>0</v>
      </c>
      <c r="K33" s="30">
        <v>40257</v>
      </c>
      <c r="L33" s="23">
        <v>4</v>
      </c>
    </row>
    <row r="34" spans="1:12" ht="12.75">
      <c r="A34" s="30">
        <v>40212</v>
      </c>
      <c r="B34" s="32">
        <v>13</v>
      </c>
      <c r="C34" s="33">
        <f aca="true" t="shared" si="7" ref="C34:C65">IF(B34="",C33,F34+3*(SQRT(F34)))</f>
        <v>17.279344520831923</v>
      </c>
      <c r="D34" s="33">
        <f aca="true" t="shared" si="8" ref="D34:D67">IF(B34="",D33,F34+2*(SQRT(F34)))</f>
        <v>14.360142724032876</v>
      </c>
      <c r="E34" s="33">
        <f aca="true" t="shared" si="9" ref="E34:E65">IF(B34="",E33,F34+1*(SQRT(F34)))</f>
        <v>11.44094092723383</v>
      </c>
      <c r="F34" s="33">
        <f t="shared" si="3"/>
        <v>8.521739130434783</v>
      </c>
      <c r="G34" s="33">
        <f aca="true" t="shared" si="10" ref="G34:G65">IF(B34="",G33,IF(F34-1*(SQRT(F34))&gt;0,+F34-1*(SQRT(F34)),0))</f>
        <v>5.602537333635736</v>
      </c>
      <c r="H34" s="33">
        <f aca="true" t="shared" si="11" ref="H34:H67">IF(B34="",H33,IF(F34-2*(SQRT(F34))&gt;0,+F34-2*(SQRT(F34)),0))</f>
        <v>2.6833355368366894</v>
      </c>
      <c r="I34" s="33">
        <f aca="true" t="shared" si="12" ref="I34:I67">IF(B34="",I33,IF(F34-3*(SQRT(F34))&gt;0,+F34-3*(SQRT(F34)),0))</f>
        <v>0</v>
      </c>
      <c r="K34" s="30">
        <v>40258</v>
      </c>
      <c r="L34" s="23">
        <v>10</v>
      </c>
    </row>
    <row r="35" spans="1:12" ht="12.75">
      <c r="A35" s="30">
        <v>40213</v>
      </c>
      <c r="B35" s="32">
        <v>9</v>
      </c>
      <c r="C35" s="33">
        <f t="shared" si="7"/>
        <v>17.279344520831923</v>
      </c>
      <c r="D35" s="33">
        <f t="shared" si="8"/>
        <v>14.360142724032876</v>
      </c>
      <c r="E35" s="33">
        <f t="shared" si="9"/>
        <v>11.44094092723383</v>
      </c>
      <c r="F35" s="33">
        <f t="shared" si="3"/>
        <v>8.521739130434783</v>
      </c>
      <c r="G35" s="33">
        <f t="shared" si="10"/>
        <v>5.602537333635736</v>
      </c>
      <c r="H35" s="33">
        <f t="shared" si="11"/>
        <v>2.6833355368366894</v>
      </c>
      <c r="I35" s="33">
        <f t="shared" si="12"/>
        <v>0</v>
      </c>
      <c r="K35" s="30">
        <v>40259</v>
      </c>
      <c r="L35" s="23">
        <v>5</v>
      </c>
    </row>
    <row r="36" spans="1:12" ht="12.75">
      <c r="A36" s="30">
        <v>40214</v>
      </c>
      <c r="B36" s="32">
        <v>4</v>
      </c>
      <c r="C36" s="33">
        <f t="shared" si="7"/>
        <v>17.279344520831923</v>
      </c>
      <c r="D36" s="33">
        <f t="shared" si="8"/>
        <v>14.360142724032876</v>
      </c>
      <c r="E36" s="33">
        <f t="shared" si="9"/>
        <v>11.44094092723383</v>
      </c>
      <c r="F36" s="33">
        <f t="shared" si="3"/>
        <v>8.521739130434783</v>
      </c>
      <c r="G36" s="33">
        <f t="shared" si="10"/>
        <v>5.602537333635736</v>
      </c>
      <c r="H36" s="33">
        <f t="shared" si="11"/>
        <v>2.6833355368366894</v>
      </c>
      <c r="I36" s="33">
        <f t="shared" si="12"/>
        <v>0</v>
      </c>
      <c r="K36" s="30">
        <v>40260</v>
      </c>
      <c r="L36" s="23">
        <v>3</v>
      </c>
    </row>
    <row r="37" spans="1:12" ht="12.75">
      <c r="A37" s="30">
        <v>40215</v>
      </c>
      <c r="B37" s="32">
        <v>6</v>
      </c>
      <c r="C37" s="33">
        <f t="shared" si="7"/>
        <v>17.279344520831923</v>
      </c>
      <c r="D37" s="33">
        <f t="shared" si="8"/>
        <v>14.360142724032876</v>
      </c>
      <c r="E37" s="33">
        <f t="shared" si="9"/>
        <v>11.44094092723383</v>
      </c>
      <c r="F37" s="33">
        <f t="shared" si="3"/>
        <v>8.521739130434783</v>
      </c>
      <c r="G37" s="33">
        <f t="shared" si="10"/>
        <v>5.602537333635736</v>
      </c>
      <c r="H37" s="33">
        <f t="shared" si="11"/>
        <v>2.6833355368366894</v>
      </c>
      <c r="I37" s="33">
        <f t="shared" si="12"/>
        <v>0</v>
      </c>
      <c r="K37" s="30">
        <v>40261</v>
      </c>
      <c r="L37" s="23">
        <v>5</v>
      </c>
    </row>
    <row r="38" spans="1:12" ht="12.75">
      <c r="A38" s="30">
        <v>40216</v>
      </c>
      <c r="B38" s="32">
        <v>7</v>
      </c>
      <c r="C38" s="33">
        <f t="shared" si="7"/>
        <v>17.279344520831923</v>
      </c>
      <c r="D38" s="33">
        <f t="shared" si="8"/>
        <v>14.360142724032876</v>
      </c>
      <c r="E38" s="33">
        <f t="shared" si="9"/>
        <v>11.44094092723383</v>
      </c>
      <c r="F38" s="33">
        <f t="shared" si="3"/>
        <v>8.521739130434783</v>
      </c>
      <c r="G38" s="33">
        <f t="shared" si="10"/>
        <v>5.602537333635736</v>
      </c>
      <c r="H38" s="33">
        <f t="shared" si="11"/>
        <v>2.6833355368366894</v>
      </c>
      <c r="I38" s="33">
        <f t="shared" si="12"/>
        <v>0</v>
      </c>
      <c r="K38" s="30">
        <v>40262</v>
      </c>
      <c r="L38" s="23">
        <v>2</v>
      </c>
    </row>
    <row r="39" spans="1:12" ht="12.75">
      <c r="A39" s="30">
        <v>40217</v>
      </c>
      <c r="B39" s="32">
        <v>6</v>
      </c>
      <c r="C39" s="33">
        <f t="shared" si="7"/>
        <v>17.279344520831923</v>
      </c>
      <c r="D39" s="33">
        <f t="shared" si="8"/>
        <v>14.360142724032876</v>
      </c>
      <c r="E39" s="33">
        <f t="shared" si="9"/>
        <v>11.44094092723383</v>
      </c>
      <c r="F39" s="33">
        <f t="shared" si="3"/>
        <v>8.521739130434783</v>
      </c>
      <c r="G39" s="33">
        <f t="shared" si="10"/>
        <v>5.602537333635736</v>
      </c>
      <c r="H39" s="33">
        <f t="shared" si="11"/>
        <v>2.6833355368366894</v>
      </c>
      <c r="I39" s="33">
        <f t="shared" si="12"/>
        <v>0</v>
      </c>
      <c r="K39" s="30">
        <v>40263</v>
      </c>
      <c r="L39" s="23">
        <v>5</v>
      </c>
    </row>
    <row r="40" spans="1:12" ht="12.75">
      <c r="A40" s="30">
        <v>40218</v>
      </c>
      <c r="B40" s="32">
        <v>7</v>
      </c>
      <c r="C40" s="33">
        <f t="shared" si="7"/>
        <v>17.279344520831923</v>
      </c>
      <c r="D40" s="33">
        <f t="shared" si="8"/>
        <v>14.360142724032876</v>
      </c>
      <c r="E40" s="33">
        <f t="shared" si="9"/>
        <v>11.44094092723383</v>
      </c>
      <c r="F40" s="33">
        <f t="shared" si="3"/>
        <v>8.521739130434783</v>
      </c>
      <c r="G40" s="33">
        <f t="shared" si="10"/>
        <v>5.602537333635736</v>
      </c>
      <c r="H40" s="33">
        <f t="shared" si="11"/>
        <v>2.6833355368366894</v>
      </c>
      <c r="I40" s="33">
        <f t="shared" si="12"/>
        <v>0</v>
      </c>
      <c r="K40" s="30">
        <v>40264</v>
      </c>
      <c r="L40" s="23">
        <v>5</v>
      </c>
    </row>
    <row r="41" spans="1:12" ht="12.75">
      <c r="A41" s="30">
        <v>40219</v>
      </c>
      <c r="B41" s="32">
        <v>13</v>
      </c>
      <c r="C41" s="33">
        <f t="shared" si="7"/>
        <v>17.279344520831923</v>
      </c>
      <c r="D41" s="33">
        <f t="shared" si="8"/>
        <v>14.360142724032876</v>
      </c>
      <c r="E41" s="33">
        <f t="shared" si="9"/>
        <v>11.44094092723383</v>
      </c>
      <c r="F41" s="33">
        <f t="shared" si="3"/>
        <v>8.521739130434783</v>
      </c>
      <c r="G41" s="33">
        <f t="shared" si="10"/>
        <v>5.602537333635736</v>
      </c>
      <c r="H41" s="33">
        <f t="shared" si="11"/>
        <v>2.6833355368366894</v>
      </c>
      <c r="I41" s="33">
        <f t="shared" si="12"/>
        <v>0</v>
      </c>
      <c r="K41" s="30">
        <v>40265</v>
      </c>
      <c r="L41" s="23">
        <v>10</v>
      </c>
    </row>
    <row r="42" spans="1:12" ht="12.75">
      <c r="A42" s="30">
        <v>40220</v>
      </c>
      <c r="B42" s="32">
        <v>5</v>
      </c>
      <c r="C42" s="33">
        <f t="shared" si="7"/>
        <v>17.279344520831923</v>
      </c>
      <c r="D42" s="33">
        <f t="shared" si="8"/>
        <v>14.360142724032876</v>
      </c>
      <c r="E42" s="33">
        <f t="shared" si="9"/>
        <v>11.44094092723383</v>
      </c>
      <c r="F42" s="33">
        <f t="shared" si="3"/>
        <v>8.521739130434783</v>
      </c>
      <c r="G42" s="33">
        <f t="shared" si="10"/>
        <v>5.602537333635736</v>
      </c>
      <c r="H42" s="33">
        <f t="shared" si="11"/>
        <v>2.6833355368366894</v>
      </c>
      <c r="I42" s="33">
        <f t="shared" si="12"/>
        <v>0</v>
      </c>
      <c r="K42" s="30">
        <v>40266</v>
      </c>
      <c r="L42" s="23">
        <v>4</v>
      </c>
    </row>
    <row r="43" spans="1:12" ht="12.75">
      <c r="A43" s="30">
        <v>40221</v>
      </c>
      <c r="B43" s="32">
        <v>8</v>
      </c>
      <c r="C43" s="33">
        <f t="shared" si="7"/>
        <v>17.279344520831923</v>
      </c>
      <c r="D43" s="33">
        <f t="shared" si="8"/>
        <v>14.360142724032876</v>
      </c>
      <c r="E43" s="33">
        <f t="shared" si="9"/>
        <v>11.44094092723383</v>
      </c>
      <c r="F43" s="33">
        <f t="shared" si="3"/>
        <v>8.521739130434783</v>
      </c>
      <c r="G43" s="33">
        <f t="shared" si="10"/>
        <v>5.602537333635736</v>
      </c>
      <c r="H43" s="33">
        <f t="shared" si="11"/>
        <v>2.6833355368366894</v>
      </c>
      <c r="I43" s="33">
        <f t="shared" si="12"/>
        <v>0</v>
      </c>
      <c r="K43" s="30">
        <v>40267</v>
      </c>
      <c r="L43" s="23">
        <v>4</v>
      </c>
    </row>
    <row r="44" spans="1:12" ht="12.75">
      <c r="A44" s="30">
        <v>40222</v>
      </c>
      <c r="B44" s="32">
        <v>13</v>
      </c>
      <c r="C44" s="33">
        <f t="shared" si="7"/>
        <v>17.279344520831923</v>
      </c>
      <c r="D44" s="33">
        <f t="shared" si="8"/>
        <v>14.360142724032876</v>
      </c>
      <c r="E44" s="33">
        <f t="shared" si="9"/>
        <v>11.44094092723383</v>
      </c>
      <c r="F44" s="33">
        <f t="shared" si="3"/>
        <v>8.521739130434783</v>
      </c>
      <c r="G44" s="33">
        <f t="shared" si="10"/>
        <v>5.602537333635736</v>
      </c>
      <c r="H44" s="33">
        <f t="shared" si="11"/>
        <v>2.6833355368366894</v>
      </c>
      <c r="I44" s="33">
        <f t="shared" si="12"/>
        <v>0</v>
      </c>
      <c r="K44" s="30">
        <v>40268</v>
      </c>
      <c r="L44" s="23">
        <v>10</v>
      </c>
    </row>
    <row r="45" spans="1:12" ht="12.75">
      <c r="A45" s="30">
        <v>40223</v>
      </c>
      <c r="B45" s="32">
        <v>10</v>
      </c>
      <c r="C45" s="33">
        <f t="shared" si="7"/>
        <v>17.279344520831923</v>
      </c>
      <c r="D45" s="33">
        <f t="shared" si="8"/>
        <v>14.360142724032876</v>
      </c>
      <c r="E45" s="33">
        <f t="shared" si="9"/>
        <v>11.44094092723383</v>
      </c>
      <c r="F45" s="33">
        <f t="shared" si="3"/>
        <v>8.521739130434783</v>
      </c>
      <c r="G45" s="33">
        <f t="shared" si="10"/>
        <v>5.602537333635736</v>
      </c>
      <c r="H45" s="33">
        <f t="shared" si="11"/>
        <v>2.6833355368366894</v>
      </c>
      <c r="I45" s="33">
        <f t="shared" si="12"/>
        <v>0</v>
      </c>
      <c r="K45" s="30">
        <v>40269</v>
      </c>
      <c r="L45" s="23">
        <v>7</v>
      </c>
    </row>
    <row r="46" spans="1:12" ht="12.75">
      <c r="A46" s="30">
        <v>40224</v>
      </c>
      <c r="B46" s="32">
        <v>3</v>
      </c>
      <c r="C46" s="33">
        <f t="shared" si="7"/>
        <v>17.279344520831923</v>
      </c>
      <c r="D46" s="33">
        <f t="shared" si="8"/>
        <v>14.360142724032876</v>
      </c>
      <c r="E46" s="33">
        <f t="shared" si="9"/>
        <v>11.44094092723383</v>
      </c>
      <c r="F46" s="33">
        <f t="shared" si="3"/>
        <v>8.521739130434783</v>
      </c>
      <c r="G46" s="33">
        <f t="shared" si="10"/>
        <v>5.602537333635736</v>
      </c>
      <c r="H46" s="33">
        <f t="shared" si="11"/>
        <v>2.6833355368366894</v>
      </c>
      <c r="I46" s="33">
        <f t="shared" si="12"/>
        <v>0</v>
      </c>
      <c r="K46" s="30">
        <v>40270</v>
      </c>
      <c r="L46" s="23">
        <v>1</v>
      </c>
    </row>
    <row r="47" spans="1:12" ht="12.75">
      <c r="A47" s="30">
        <v>40225</v>
      </c>
      <c r="B47" s="32">
        <v>15</v>
      </c>
      <c r="C47" s="33">
        <f t="shared" si="7"/>
        <v>17.279344520831923</v>
      </c>
      <c r="D47" s="33">
        <f t="shared" si="8"/>
        <v>14.360142724032876</v>
      </c>
      <c r="E47" s="33">
        <f t="shared" si="9"/>
        <v>11.44094092723383</v>
      </c>
      <c r="F47" s="33">
        <f t="shared" si="3"/>
        <v>8.521739130434783</v>
      </c>
      <c r="G47" s="33">
        <f t="shared" si="10"/>
        <v>5.602537333635736</v>
      </c>
      <c r="H47" s="33">
        <f t="shared" si="11"/>
        <v>2.6833355368366894</v>
      </c>
      <c r="I47" s="33">
        <f t="shared" si="12"/>
        <v>0</v>
      </c>
      <c r="K47" s="30">
        <v>40271</v>
      </c>
      <c r="L47" s="23">
        <v>8</v>
      </c>
    </row>
    <row r="48" spans="1:9" ht="12.75">
      <c r="A48" s="29">
        <v>40226</v>
      </c>
      <c r="B48" s="19">
        <v>3</v>
      </c>
      <c r="C48">
        <f t="shared" si="7"/>
        <v>12.46428141338967</v>
      </c>
      <c r="D48">
        <f t="shared" si="8"/>
        <v>10.128361521969925</v>
      </c>
      <c r="E48">
        <f t="shared" si="9"/>
        <v>7.792441630550179</v>
      </c>
      <c r="F48">
        <f aca="true" t="shared" si="13" ref="F48:F93">AVERAGE($B$48:$B$93)</f>
        <v>5.456521739130435</v>
      </c>
      <c r="G48">
        <f t="shared" si="10"/>
        <v>3.1206018477106894</v>
      </c>
      <c r="H48">
        <f t="shared" si="11"/>
        <v>0.7846819562909442</v>
      </c>
      <c r="I48">
        <f t="shared" si="12"/>
        <v>0</v>
      </c>
    </row>
    <row r="49" spans="1:9" ht="12.75">
      <c r="A49" s="30">
        <v>40227</v>
      </c>
      <c r="B49" s="23">
        <v>5</v>
      </c>
      <c r="C49">
        <f t="shared" si="7"/>
        <v>12.46428141338967</v>
      </c>
      <c r="D49">
        <f t="shared" si="8"/>
        <v>10.128361521969925</v>
      </c>
      <c r="E49">
        <f t="shared" si="9"/>
        <v>7.792441630550179</v>
      </c>
      <c r="F49">
        <f t="shared" si="13"/>
        <v>5.456521739130435</v>
      </c>
      <c r="G49">
        <f t="shared" si="10"/>
        <v>3.1206018477106894</v>
      </c>
      <c r="H49">
        <f t="shared" si="11"/>
        <v>0.7846819562909442</v>
      </c>
      <c r="I49">
        <f t="shared" si="12"/>
        <v>0</v>
      </c>
    </row>
    <row r="50" spans="1:9" ht="12.75">
      <c r="A50" s="30">
        <v>40228</v>
      </c>
      <c r="B50" s="23">
        <v>9</v>
      </c>
      <c r="C50">
        <f t="shared" si="7"/>
        <v>12.46428141338967</v>
      </c>
      <c r="D50">
        <f t="shared" si="8"/>
        <v>10.128361521969925</v>
      </c>
      <c r="E50">
        <f t="shared" si="9"/>
        <v>7.792441630550179</v>
      </c>
      <c r="F50">
        <f t="shared" si="13"/>
        <v>5.456521739130435</v>
      </c>
      <c r="G50">
        <f t="shared" si="10"/>
        <v>3.1206018477106894</v>
      </c>
      <c r="H50">
        <f t="shared" si="11"/>
        <v>0.7846819562909442</v>
      </c>
      <c r="I50">
        <f t="shared" si="12"/>
        <v>0</v>
      </c>
    </row>
    <row r="51" spans="1:9" ht="12.75">
      <c r="A51" s="30">
        <v>40229</v>
      </c>
      <c r="B51" s="23">
        <v>3</v>
      </c>
      <c r="C51">
        <f t="shared" si="7"/>
        <v>12.46428141338967</v>
      </c>
      <c r="D51">
        <f t="shared" si="8"/>
        <v>10.128361521969925</v>
      </c>
      <c r="E51">
        <f t="shared" si="9"/>
        <v>7.792441630550179</v>
      </c>
      <c r="F51">
        <f t="shared" si="13"/>
        <v>5.456521739130435</v>
      </c>
      <c r="G51">
        <f t="shared" si="10"/>
        <v>3.1206018477106894</v>
      </c>
      <c r="H51">
        <f t="shared" si="11"/>
        <v>0.7846819562909442</v>
      </c>
      <c r="I51">
        <f t="shared" si="12"/>
        <v>0</v>
      </c>
    </row>
    <row r="52" spans="1:9" ht="12.75">
      <c r="A52" s="30">
        <v>40230</v>
      </c>
      <c r="B52" s="23">
        <v>6</v>
      </c>
      <c r="C52">
        <f t="shared" si="7"/>
        <v>12.46428141338967</v>
      </c>
      <c r="D52">
        <f t="shared" si="8"/>
        <v>10.128361521969925</v>
      </c>
      <c r="E52">
        <f t="shared" si="9"/>
        <v>7.792441630550179</v>
      </c>
      <c r="F52">
        <f t="shared" si="13"/>
        <v>5.456521739130435</v>
      </c>
      <c r="G52">
        <f t="shared" si="10"/>
        <v>3.1206018477106894</v>
      </c>
      <c r="H52">
        <f t="shared" si="11"/>
        <v>0.7846819562909442</v>
      </c>
      <c r="I52">
        <f t="shared" si="12"/>
        <v>0</v>
      </c>
    </row>
    <row r="53" spans="1:9" ht="12.75">
      <c r="A53" s="30">
        <v>40231</v>
      </c>
      <c r="B53" s="23">
        <v>6</v>
      </c>
      <c r="C53">
        <f t="shared" si="7"/>
        <v>12.46428141338967</v>
      </c>
      <c r="D53">
        <f t="shared" si="8"/>
        <v>10.128361521969925</v>
      </c>
      <c r="E53">
        <f t="shared" si="9"/>
        <v>7.792441630550179</v>
      </c>
      <c r="F53">
        <f t="shared" si="13"/>
        <v>5.456521739130435</v>
      </c>
      <c r="G53">
        <f t="shared" si="10"/>
        <v>3.1206018477106894</v>
      </c>
      <c r="H53">
        <f t="shared" si="11"/>
        <v>0.7846819562909442</v>
      </c>
      <c r="I53">
        <f t="shared" si="12"/>
        <v>0</v>
      </c>
    </row>
    <row r="54" spans="1:9" ht="12.75">
      <c r="A54" s="30">
        <v>40232</v>
      </c>
      <c r="B54" s="23">
        <v>2</v>
      </c>
      <c r="C54">
        <f t="shared" si="7"/>
        <v>12.46428141338967</v>
      </c>
      <c r="D54">
        <f t="shared" si="8"/>
        <v>10.128361521969925</v>
      </c>
      <c r="E54">
        <f t="shared" si="9"/>
        <v>7.792441630550179</v>
      </c>
      <c r="F54">
        <f t="shared" si="13"/>
        <v>5.456521739130435</v>
      </c>
      <c r="G54">
        <f t="shared" si="10"/>
        <v>3.1206018477106894</v>
      </c>
      <c r="H54">
        <f t="shared" si="11"/>
        <v>0.7846819562909442</v>
      </c>
      <c r="I54">
        <f t="shared" si="12"/>
        <v>0</v>
      </c>
    </row>
    <row r="55" spans="1:9" ht="12.75">
      <c r="A55" s="30">
        <v>40233</v>
      </c>
      <c r="B55" s="23">
        <v>6</v>
      </c>
      <c r="C55">
        <f t="shared" si="7"/>
        <v>12.46428141338967</v>
      </c>
      <c r="D55">
        <f t="shared" si="8"/>
        <v>10.128361521969925</v>
      </c>
      <c r="E55">
        <f t="shared" si="9"/>
        <v>7.792441630550179</v>
      </c>
      <c r="F55">
        <f t="shared" si="13"/>
        <v>5.456521739130435</v>
      </c>
      <c r="G55">
        <f t="shared" si="10"/>
        <v>3.1206018477106894</v>
      </c>
      <c r="H55">
        <f t="shared" si="11"/>
        <v>0.7846819562909442</v>
      </c>
      <c r="I55">
        <f t="shared" si="12"/>
        <v>0</v>
      </c>
    </row>
    <row r="56" spans="1:9" ht="12.75">
      <c r="A56" s="30">
        <v>40234</v>
      </c>
      <c r="B56" s="23">
        <v>3</v>
      </c>
      <c r="C56">
        <f t="shared" si="7"/>
        <v>12.46428141338967</v>
      </c>
      <c r="D56">
        <f t="shared" si="8"/>
        <v>10.128361521969925</v>
      </c>
      <c r="E56">
        <f t="shared" si="9"/>
        <v>7.792441630550179</v>
      </c>
      <c r="F56">
        <f t="shared" si="13"/>
        <v>5.456521739130435</v>
      </c>
      <c r="G56">
        <f t="shared" si="10"/>
        <v>3.1206018477106894</v>
      </c>
      <c r="H56">
        <f t="shared" si="11"/>
        <v>0.7846819562909442</v>
      </c>
      <c r="I56">
        <f t="shared" si="12"/>
        <v>0</v>
      </c>
    </row>
    <row r="57" spans="1:9" ht="12.75">
      <c r="A57" s="30">
        <v>40235</v>
      </c>
      <c r="B57" s="23">
        <v>5</v>
      </c>
      <c r="C57">
        <f t="shared" si="7"/>
        <v>12.46428141338967</v>
      </c>
      <c r="D57">
        <f t="shared" si="8"/>
        <v>10.128361521969925</v>
      </c>
      <c r="E57">
        <f t="shared" si="9"/>
        <v>7.792441630550179</v>
      </c>
      <c r="F57">
        <f t="shared" si="13"/>
        <v>5.456521739130435</v>
      </c>
      <c r="G57">
        <f t="shared" si="10"/>
        <v>3.1206018477106894</v>
      </c>
      <c r="H57">
        <f t="shared" si="11"/>
        <v>0.7846819562909442</v>
      </c>
      <c r="I57">
        <f t="shared" si="12"/>
        <v>0</v>
      </c>
    </row>
    <row r="58" spans="1:9" ht="12.75">
      <c r="A58" s="30">
        <v>40236</v>
      </c>
      <c r="B58" s="23">
        <v>4</v>
      </c>
      <c r="C58">
        <f t="shared" si="7"/>
        <v>12.46428141338967</v>
      </c>
      <c r="D58">
        <f t="shared" si="8"/>
        <v>10.128361521969925</v>
      </c>
      <c r="E58">
        <f t="shared" si="9"/>
        <v>7.792441630550179</v>
      </c>
      <c r="F58">
        <f t="shared" si="13"/>
        <v>5.456521739130435</v>
      </c>
      <c r="G58">
        <f t="shared" si="10"/>
        <v>3.1206018477106894</v>
      </c>
      <c r="H58">
        <f t="shared" si="11"/>
        <v>0.7846819562909442</v>
      </c>
      <c r="I58">
        <f t="shared" si="12"/>
        <v>0</v>
      </c>
    </row>
    <row r="59" spans="1:9" ht="12.75">
      <c r="A59" s="30">
        <v>40237</v>
      </c>
      <c r="B59" s="23">
        <v>8</v>
      </c>
      <c r="C59">
        <f t="shared" si="7"/>
        <v>12.46428141338967</v>
      </c>
      <c r="D59">
        <f t="shared" si="8"/>
        <v>10.128361521969925</v>
      </c>
      <c r="E59">
        <f t="shared" si="9"/>
        <v>7.792441630550179</v>
      </c>
      <c r="F59">
        <f t="shared" si="13"/>
        <v>5.456521739130435</v>
      </c>
      <c r="G59">
        <f t="shared" si="10"/>
        <v>3.1206018477106894</v>
      </c>
      <c r="H59">
        <f t="shared" si="11"/>
        <v>0.7846819562909442</v>
      </c>
      <c r="I59">
        <f t="shared" si="12"/>
        <v>0</v>
      </c>
    </row>
    <row r="60" spans="1:9" ht="12.75">
      <c r="A60" s="30">
        <v>40238</v>
      </c>
      <c r="B60" s="23">
        <v>3</v>
      </c>
      <c r="C60">
        <f t="shared" si="7"/>
        <v>12.46428141338967</v>
      </c>
      <c r="D60">
        <f t="shared" si="8"/>
        <v>10.128361521969925</v>
      </c>
      <c r="E60">
        <f t="shared" si="9"/>
        <v>7.792441630550179</v>
      </c>
      <c r="F60">
        <f t="shared" si="13"/>
        <v>5.456521739130435</v>
      </c>
      <c r="G60">
        <f t="shared" si="10"/>
        <v>3.1206018477106894</v>
      </c>
      <c r="H60">
        <f t="shared" si="11"/>
        <v>0.7846819562909442</v>
      </c>
      <c r="I60">
        <f t="shared" si="12"/>
        <v>0</v>
      </c>
    </row>
    <row r="61" spans="1:9" ht="12.75">
      <c r="A61" s="30">
        <v>40239</v>
      </c>
      <c r="B61" s="23">
        <v>6</v>
      </c>
      <c r="C61">
        <f t="shared" si="7"/>
        <v>12.46428141338967</v>
      </c>
      <c r="D61">
        <f t="shared" si="8"/>
        <v>10.128361521969925</v>
      </c>
      <c r="E61">
        <f t="shared" si="9"/>
        <v>7.792441630550179</v>
      </c>
      <c r="F61">
        <f t="shared" si="13"/>
        <v>5.456521739130435</v>
      </c>
      <c r="G61">
        <f t="shared" si="10"/>
        <v>3.1206018477106894</v>
      </c>
      <c r="H61">
        <f t="shared" si="11"/>
        <v>0.7846819562909442</v>
      </c>
      <c r="I61">
        <f t="shared" si="12"/>
        <v>0</v>
      </c>
    </row>
    <row r="62" spans="1:9" ht="12.75">
      <c r="A62" s="30">
        <v>40240</v>
      </c>
      <c r="B62" s="23">
        <v>2</v>
      </c>
      <c r="C62">
        <f t="shared" si="7"/>
        <v>12.46428141338967</v>
      </c>
      <c r="D62">
        <f t="shared" si="8"/>
        <v>10.128361521969925</v>
      </c>
      <c r="E62">
        <f t="shared" si="9"/>
        <v>7.792441630550179</v>
      </c>
      <c r="F62">
        <f t="shared" si="13"/>
        <v>5.456521739130435</v>
      </c>
      <c r="G62">
        <f t="shared" si="10"/>
        <v>3.1206018477106894</v>
      </c>
      <c r="H62">
        <f t="shared" si="11"/>
        <v>0.7846819562909442</v>
      </c>
      <c r="I62">
        <f t="shared" si="12"/>
        <v>0</v>
      </c>
    </row>
    <row r="63" spans="1:9" ht="12.75">
      <c r="A63" s="30">
        <v>40241</v>
      </c>
      <c r="B63" s="23">
        <v>8</v>
      </c>
      <c r="C63">
        <f t="shared" si="7"/>
        <v>12.46428141338967</v>
      </c>
      <c r="D63">
        <f t="shared" si="8"/>
        <v>10.128361521969925</v>
      </c>
      <c r="E63">
        <f t="shared" si="9"/>
        <v>7.792441630550179</v>
      </c>
      <c r="F63">
        <f t="shared" si="13"/>
        <v>5.456521739130435</v>
      </c>
      <c r="G63">
        <f t="shared" si="10"/>
        <v>3.1206018477106894</v>
      </c>
      <c r="H63">
        <f t="shared" si="11"/>
        <v>0.7846819562909442</v>
      </c>
      <c r="I63">
        <f t="shared" si="12"/>
        <v>0</v>
      </c>
    </row>
    <row r="64" spans="1:9" ht="12.75">
      <c r="A64" s="30">
        <v>40242</v>
      </c>
      <c r="B64" s="23">
        <v>8</v>
      </c>
      <c r="C64">
        <f t="shared" si="7"/>
        <v>12.46428141338967</v>
      </c>
      <c r="D64">
        <f t="shared" si="8"/>
        <v>10.128361521969925</v>
      </c>
      <c r="E64">
        <f t="shared" si="9"/>
        <v>7.792441630550179</v>
      </c>
      <c r="F64">
        <f t="shared" si="13"/>
        <v>5.456521739130435</v>
      </c>
      <c r="G64">
        <f t="shared" si="10"/>
        <v>3.1206018477106894</v>
      </c>
      <c r="H64">
        <f t="shared" si="11"/>
        <v>0.7846819562909442</v>
      </c>
      <c r="I64">
        <f t="shared" si="12"/>
        <v>0</v>
      </c>
    </row>
    <row r="65" spans="1:9" ht="12.75">
      <c r="A65" s="30">
        <v>40243</v>
      </c>
      <c r="B65" s="23">
        <v>2</v>
      </c>
      <c r="C65">
        <f t="shared" si="7"/>
        <v>12.46428141338967</v>
      </c>
      <c r="D65">
        <f t="shared" si="8"/>
        <v>10.128361521969925</v>
      </c>
      <c r="E65">
        <f t="shared" si="9"/>
        <v>7.792441630550179</v>
      </c>
      <c r="F65">
        <f t="shared" si="13"/>
        <v>5.456521739130435</v>
      </c>
      <c r="G65">
        <f t="shared" si="10"/>
        <v>3.1206018477106894</v>
      </c>
      <c r="H65">
        <f t="shared" si="11"/>
        <v>0.7846819562909442</v>
      </c>
      <c r="I65">
        <f t="shared" si="12"/>
        <v>0</v>
      </c>
    </row>
    <row r="66" spans="1:9" ht="12.75">
      <c r="A66" s="30">
        <v>40244</v>
      </c>
      <c r="B66" s="23">
        <v>5</v>
      </c>
      <c r="C66">
        <f>IF(B66="",C65,F66+3*(SQRT(F66)))</f>
        <v>12.46428141338967</v>
      </c>
      <c r="D66">
        <f t="shared" si="8"/>
        <v>10.128361521969925</v>
      </c>
      <c r="E66">
        <f>IF(B66="",E65,F66+1*(SQRT(F66)))</f>
        <v>7.792441630550179</v>
      </c>
      <c r="F66">
        <f t="shared" si="13"/>
        <v>5.456521739130435</v>
      </c>
      <c r="G66">
        <f>IF(B66="",G65,IF(F66-1*(SQRT(F66))&gt;0,+F66-1*(SQRT(F66)),0))</f>
        <v>3.1206018477106894</v>
      </c>
      <c r="H66">
        <f t="shared" si="11"/>
        <v>0.7846819562909442</v>
      </c>
      <c r="I66">
        <f t="shared" si="12"/>
        <v>0</v>
      </c>
    </row>
    <row r="67" spans="1:9" ht="12.75">
      <c r="A67" s="30">
        <v>40245</v>
      </c>
      <c r="B67" s="23">
        <v>11</v>
      </c>
      <c r="C67">
        <f>IF(B67="",C66,F67+3*(SQRT(F67)))</f>
        <v>12.46428141338967</v>
      </c>
      <c r="D67">
        <f t="shared" si="8"/>
        <v>10.128361521969925</v>
      </c>
      <c r="E67">
        <f>IF(B67="",E66,F67+1*(SQRT(F67)))</f>
        <v>7.792441630550179</v>
      </c>
      <c r="F67">
        <f t="shared" si="13"/>
        <v>5.456521739130435</v>
      </c>
      <c r="G67">
        <f>IF(B67="",G66,IF(F67-1*(SQRT(F67))&gt;0,+F67-1*(SQRT(F67)),0))</f>
        <v>3.1206018477106894</v>
      </c>
      <c r="H67">
        <f t="shared" si="11"/>
        <v>0.7846819562909442</v>
      </c>
      <c r="I67">
        <f t="shared" si="12"/>
        <v>0</v>
      </c>
    </row>
    <row r="68" spans="1:9" ht="12.75">
      <c r="A68" s="30">
        <v>40246</v>
      </c>
      <c r="B68" s="23">
        <v>3</v>
      </c>
      <c r="C68">
        <f aca="true" t="shared" si="14" ref="C68:C93">IF(B68="",C67,F68+3*(SQRT(F68)))</f>
        <v>12.46428141338967</v>
      </c>
      <c r="D68">
        <f aca="true" t="shared" si="15" ref="D68:D93">IF(B68="",D67,F68+2*(SQRT(F68)))</f>
        <v>10.128361521969925</v>
      </c>
      <c r="E68">
        <f aca="true" t="shared" si="16" ref="E68:E93">IF(B68="",E67,F68+1*(SQRT(F68)))</f>
        <v>7.792441630550179</v>
      </c>
      <c r="F68">
        <f t="shared" si="13"/>
        <v>5.456521739130435</v>
      </c>
      <c r="G68">
        <f aca="true" t="shared" si="17" ref="G68:G93">IF(B68="",G67,IF(F68-1*(SQRT(F68))&gt;0,+F68-1*(SQRT(F68)),0))</f>
        <v>3.1206018477106894</v>
      </c>
      <c r="H68">
        <f aca="true" t="shared" si="18" ref="H68:H93">IF(B68="",H67,IF(F68-2*(SQRT(F68))&gt;0,+F68-2*(SQRT(F68)),0))</f>
        <v>0.7846819562909442</v>
      </c>
      <c r="I68">
        <f aca="true" t="shared" si="19" ref="I68:I93">IF(B68="",I67,IF(F68-3*(SQRT(F68))&gt;0,+F68-3*(SQRT(F68)),0))</f>
        <v>0</v>
      </c>
    </row>
    <row r="69" spans="1:9" ht="12.75">
      <c r="A69" s="30">
        <v>40247</v>
      </c>
      <c r="B69" s="23">
        <v>6</v>
      </c>
      <c r="C69">
        <f t="shared" si="14"/>
        <v>12.46428141338967</v>
      </c>
      <c r="D69">
        <f t="shared" si="15"/>
        <v>10.128361521969925</v>
      </c>
      <c r="E69">
        <f t="shared" si="16"/>
        <v>7.792441630550179</v>
      </c>
      <c r="F69">
        <f t="shared" si="13"/>
        <v>5.456521739130435</v>
      </c>
      <c r="G69">
        <f t="shared" si="17"/>
        <v>3.1206018477106894</v>
      </c>
      <c r="H69">
        <f t="shared" si="18"/>
        <v>0.7846819562909442</v>
      </c>
      <c r="I69">
        <f t="shared" si="19"/>
        <v>0</v>
      </c>
    </row>
    <row r="70" spans="1:9" ht="12.75">
      <c r="A70" s="30">
        <v>40248</v>
      </c>
      <c r="B70" s="23">
        <v>4</v>
      </c>
      <c r="C70">
        <f t="shared" si="14"/>
        <v>12.46428141338967</v>
      </c>
      <c r="D70">
        <f t="shared" si="15"/>
        <v>10.128361521969925</v>
      </c>
      <c r="E70">
        <f t="shared" si="16"/>
        <v>7.792441630550179</v>
      </c>
      <c r="F70">
        <f t="shared" si="13"/>
        <v>5.456521739130435</v>
      </c>
      <c r="G70">
        <f t="shared" si="17"/>
        <v>3.1206018477106894</v>
      </c>
      <c r="H70">
        <f t="shared" si="18"/>
        <v>0.7846819562909442</v>
      </c>
      <c r="I70">
        <f t="shared" si="19"/>
        <v>0</v>
      </c>
    </row>
    <row r="71" spans="1:9" ht="12.75">
      <c r="A71" s="30">
        <v>40249</v>
      </c>
      <c r="B71" s="23">
        <v>10</v>
      </c>
      <c r="C71">
        <f t="shared" si="14"/>
        <v>12.46428141338967</v>
      </c>
      <c r="D71">
        <f t="shared" si="15"/>
        <v>10.128361521969925</v>
      </c>
      <c r="E71">
        <f t="shared" si="16"/>
        <v>7.792441630550179</v>
      </c>
      <c r="F71">
        <f t="shared" si="13"/>
        <v>5.456521739130435</v>
      </c>
      <c r="G71">
        <f t="shared" si="17"/>
        <v>3.1206018477106894</v>
      </c>
      <c r="H71">
        <f t="shared" si="18"/>
        <v>0.7846819562909442</v>
      </c>
      <c r="I71">
        <f t="shared" si="19"/>
        <v>0</v>
      </c>
    </row>
    <row r="72" spans="1:9" ht="12.75">
      <c r="A72" s="30">
        <v>40250</v>
      </c>
      <c r="B72" s="23">
        <v>3</v>
      </c>
      <c r="C72">
        <f t="shared" si="14"/>
        <v>12.46428141338967</v>
      </c>
      <c r="D72">
        <f t="shared" si="15"/>
        <v>10.128361521969925</v>
      </c>
      <c r="E72">
        <f t="shared" si="16"/>
        <v>7.792441630550179</v>
      </c>
      <c r="F72">
        <f t="shared" si="13"/>
        <v>5.456521739130435</v>
      </c>
      <c r="G72">
        <f t="shared" si="17"/>
        <v>3.1206018477106894</v>
      </c>
      <c r="H72">
        <f t="shared" si="18"/>
        <v>0.7846819562909442</v>
      </c>
      <c r="I72">
        <f t="shared" si="19"/>
        <v>0</v>
      </c>
    </row>
    <row r="73" spans="1:9" ht="12.75">
      <c r="A73" s="30">
        <v>40251</v>
      </c>
      <c r="B73" s="23">
        <v>6</v>
      </c>
      <c r="C73">
        <f t="shared" si="14"/>
        <v>12.46428141338967</v>
      </c>
      <c r="D73">
        <f t="shared" si="15"/>
        <v>10.128361521969925</v>
      </c>
      <c r="E73">
        <f t="shared" si="16"/>
        <v>7.792441630550179</v>
      </c>
      <c r="F73">
        <f t="shared" si="13"/>
        <v>5.456521739130435</v>
      </c>
      <c r="G73">
        <f t="shared" si="17"/>
        <v>3.1206018477106894</v>
      </c>
      <c r="H73">
        <f t="shared" si="18"/>
        <v>0.7846819562909442</v>
      </c>
      <c r="I73">
        <f t="shared" si="19"/>
        <v>0</v>
      </c>
    </row>
    <row r="74" spans="1:9" ht="12.75">
      <c r="A74" s="30">
        <v>40252</v>
      </c>
      <c r="B74" s="23">
        <v>7</v>
      </c>
      <c r="C74">
        <f t="shared" si="14"/>
        <v>12.46428141338967</v>
      </c>
      <c r="D74">
        <f t="shared" si="15"/>
        <v>10.128361521969925</v>
      </c>
      <c r="E74">
        <f t="shared" si="16"/>
        <v>7.792441630550179</v>
      </c>
      <c r="F74">
        <f t="shared" si="13"/>
        <v>5.456521739130435</v>
      </c>
      <c r="G74">
        <f t="shared" si="17"/>
        <v>3.1206018477106894</v>
      </c>
      <c r="H74">
        <f t="shared" si="18"/>
        <v>0.7846819562909442</v>
      </c>
      <c r="I74">
        <f t="shared" si="19"/>
        <v>0</v>
      </c>
    </row>
    <row r="75" spans="1:9" ht="12.75">
      <c r="A75" s="30">
        <v>40253</v>
      </c>
      <c r="B75" s="23">
        <v>4</v>
      </c>
      <c r="C75">
        <f t="shared" si="14"/>
        <v>12.46428141338967</v>
      </c>
      <c r="D75">
        <f t="shared" si="15"/>
        <v>10.128361521969925</v>
      </c>
      <c r="E75">
        <f t="shared" si="16"/>
        <v>7.792441630550179</v>
      </c>
      <c r="F75">
        <f t="shared" si="13"/>
        <v>5.456521739130435</v>
      </c>
      <c r="G75">
        <f t="shared" si="17"/>
        <v>3.1206018477106894</v>
      </c>
      <c r="H75">
        <f t="shared" si="18"/>
        <v>0.7846819562909442</v>
      </c>
      <c r="I75">
        <f t="shared" si="19"/>
        <v>0</v>
      </c>
    </row>
    <row r="76" spans="1:9" ht="12.75">
      <c r="A76" s="30">
        <v>40254</v>
      </c>
      <c r="B76" s="23">
        <v>3</v>
      </c>
      <c r="C76">
        <f t="shared" si="14"/>
        <v>12.46428141338967</v>
      </c>
      <c r="D76">
        <f t="shared" si="15"/>
        <v>10.128361521969925</v>
      </c>
      <c r="E76">
        <f t="shared" si="16"/>
        <v>7.792441630550179</v>
      </c>
      <c r="F76">
        <f t="shared" si="13"/>
        <v>5.456521739130435</v>
      </c>
      <c r="G76">
        <f t="shared" si="17"/>
        <v>3.1206018477106894</v>
      </c>
      <c r="H76">
        <f t="shared" si="18"/>
        <v>0.7846819562909442</v>
      </c>
      <c r="I76">
        <f t="shared" si="19"/>
        <v>0</v>
      </c>
    </row>
    <row r="77" spans="1:9" ht="12.75">
      <c r="A77" s="30">
        <v>40255</v>
      </c>
      <c r="B77" s="23">
        <v>5</v>
      </c>
      <c r="C77">
        <f t="shared" si="14"/>
        <v>12.46428141338967</v>
      </c>
      <c r="D77">
        <f t="shared" si="15"/>
        <v>10.128361521969925</v>
      </c>
      <c r="E77">
        <f t="shared" si="16"/>
        <v>7.792441630550179</v>
      </c>
      <c r="F77">
        <f t="shared" si="13"/>
        <v>5.456521739130435</v>
      </c>
      <c r="G77">
        <f t="shared" si="17"/>
        <v>3.1206018477106894</v>
      </c>
      <c r="H77">
        <f t="shared" si="18"/>
        <v>0.7846819562909442</v>
      </c>
      <c r="I77">
        <f t="shared" si="19"/>
        <v>0</v>
      </c>
    </row>
    <row r="78" spans="1:9" ht="12.75">
      <c r="A78" s="30">
        <v>40256</v>
      </c>
      <c r="B78" s="23">
        <v>12</v>
      </c>
      <c r="C78">
        <f t="shared" si="14"/>
        <v>12.46428141338967</v>
      </c>
      <c r="D78">
        <f t="shared" si="15"/>
        <v>10.128361521969925</v>
      </c>
      <c r="E78">
        <f t="shared" si="16"/>
        <v>7.792441630550179</v>
      </c>
      <c r="F78">
        <f t="shared" si="13"/>
        <v>5.456521739130435</v>
      </c>
      <c r="G78">
        <f t="shared" si="17"/>
        <v>3.1206018477106894</v>
      </c>
      <c r="H78">
        <f t="shared" si="18"/>
        <v>0.7846819562909442</v>
      </c>
      <c r="I78">
        <f t="shared" si="19"/>
        <v>0</v>
      </c>
    </row>
    <row r="79" spans="1:9" ht="12.75">
      <c r="A79" s="30">
        <v>40257</v>
      </c>
      <c r="B79" s="23">
        <v>4</v>
      </c>
      <c r="C79">
        <f t="shared" si="14"/>
        <v>12.46428141338967</v>
      </c>
      <c r="D79">
        <f t="shared" si="15"/>
        <v>10.128361521969925</v>
      </c>
      <c r="E79">
        <f t="shared" si="16"/>
        <v>7.792441630550179</v>
      </c>
      <c r="F79">
        <f t="shared" si="13"/>
        <v>5.456521739130435</v>
      </c>
      <c r="G79">
        <f t="shared" si="17"/>
        <v>3.1206018477106894</v>
      </c>
      <c r="H79">
        <f t="shared" si="18"/>
        <v>0.7846819562909442</v>
      </c>
      <c r="I79">
        <f t="shared" si="19"/>
        <v>0</v>
      </c>
    </row>
    <row r="80" spans="1:9" ht="12.75">
      <c r="A80" s="30">
        <v>40258</v>
      </c>
      <c r="B80" s="23">
        <v>10</v>
      </c>
      <c r="C80">
        <f t="shared" si="14"/>
        <v>12.46428141338967</v>
      </c>
      <c r="D80">
        <f t="shared" si="15"/>
        <v>10.128361521969925</v>
      </c>
      <c r="E80">
        <f t="shared" si="16"/>
        <v>7.792441630550179</v>
      </c>
      <c r="F80">
        <f t="shared" si="13"/>
        <v>5.456521739130435</v>
      </c>
      <c r="G80">
        <f t="shared" si="17"/>
        <v>3.1206018477106894</v>
      </c>
      <c r="H80">
        <f t="shared" si="18"/>
        <v>0.7846819562909442</v>
      </c>
      <c r="I80">
        <f t="shared" si="19"/>
        <v>0</v>
      </c>
    </row>
    <row r="81" spans="1:9" ht="12.75">
      <c r="A81" s="30">
        <v>40259</v>
      </c>
      <c r="B81" s="23">
        <v>5</v>
      </c>
      <c r="C81">
        <f t="shared" si="14"/>
        <v>12.46428141338967</v>
      </c>
      <c r="D81">
        <f t="shared" si="15"/>
        <v>10.128361521969925</v>
      </c>
      <c r="E81">
        <f t="shared" si="16"/>
        <v>7.792441630550179</v>
      </c>
      <c r="F81">
        <f t="shared" si="13"/>
        <v>5.456521739130435</v>
      </c>
      <c r="G81">
        <f t="shared" si="17"/>
        <v>3.1206018477106894</v>
      </c>
      <c r="H81">
        <f t="shared" si="18"/>
        <v>0.7846819562909442</v>
      </c>
      <c r="I81">
        <f t="shared" si="19"/>
        <v>0</v>
      </c>
    </row>
    <row r="82" spans="1:9" ht="12.75">
      <c r="A82" s="30">
        <v>40260</v>
      </c>
      <c r="B82" s="23">
        <v>3</v>
      </c>
      <c r="C82">
        <f t="shared" si="14"/>
        <v>12.46428141338967</v>
      </c>
      <c r="D82">
        <f t="shared" si="15"/>
        <v>10.128361521969925</v>
      </c>
      <c r="E82">
        <f t="shared" si="16"/>
        <v>7.792441630550179</v>
      </c>
      <c r="F82">
        <f t="shared" si="13"/>
        <v>5.456521739130435</v>
      </c>
      <c r="G82">
        <f t="shared" si="17"/>
        <v>3.1206018477106894</v>
      </c>
      <c r="H82">
        <f t="shared" si="18"/>
        <v>0.7846819562909442</v>
      </c>
      <c r="I82">
        <f t="shared" si="19"/>
        <v>0</v>
      </c>
    </row>
    <row r="83" spans="1:9" ht="12.75">
      <c r="A83" s="30">
        <v>40261</v>
      </c>
      <c r="B83" s="23">
        <v>5</v>
      </c>
      <c r="C83">
        <f t="shared" si="14"/>
        <v>12.46428141338967</v>
      </c>
      <c r="D83">
        <f t="shared" si="15"/>
        <v>10.128361521969925</v>
      </c>
      <c r="E83">
        <f t="shared" si="16"/>
        <v>7.792441630550179</v>
      </c>
      <c r="F83">
        <f t="shared" si="13"/>
        <v>5.456521739130435</v>
      </c>
      <c r="G83">
        <f t="shared" si="17"/>
        <v>3.1206018477106894</v>
      </c>
      <c r="H83">
        <f t="shared" si="18"/>
        <v>0.7846819562909442</v>
      </c>
      <c r="I83">
        <f t="shared" si="19"/>
        <v>0</v>
      </c>
    </row>
    <row r="84" spans="1:9" ht="12.75">
      <c r="A84" s="30">
        <v>40262</v>
      </c>
      <c r="B84" s="23">
        <v>2</v>
      </c>
      <c r="C84">
        <f t="shared" si="14"/>
        <v>12.46428141338967</v>
      </c>
      <c r="D84">
        <f t="shared" si="15"/>
        <v>10.128361521969925</v>
      </c>
      <c r="E84">
        <f t="shared" si="16"/>
        <v>7.792441630550179</v>
      </c>
      <c r="F84">
        <f t="shared" si="13"/>
        <v>5.456521739130435</v>
      </c>
      <c r="G84">
        <f t="shared" si="17"/>
        <v>3.1206018477106894</v>
      </c>
      <c r="H84">
        <f t="shared" si="18"/>
        <v>0.7846819562909442</v>
      </c>
      <c r="I84">
        <f t="shared" si="19"/>
        <v>0</v>
      </c>
    </row>
    <row r="85" spans="1:9" ht="12.75">
      <c r="A85" s="30">
        <v>40263</v>
      </c>
      <c r="B85" s="23">
        <v>5</v>
      </c>
      <c r="C85">
        <f t="shared" si="14"/>
        <v>12.46428141338967</v>
      </c>
      <c r="D85">
        <f t="shared" si="15"/>
        <v>10.128361521969925</v>
      </c>
      <c r="E85">
        <f t="shared" si="16"/>
        <v>7.792441630550179</v>
      </c>
      <c r="F85">
        <f t="shared" si="13"/>
        <v>5.456521739130435</v>
      </c>
      <c r="G85">
        <f t="shared" si="17"/>
        <v>3.1206018477106894</v>
      </c>
      <c r="H85">
        <f t="shared" si="18"/>
        <v>0.7846819562909442</v>
      </c>
      <c r="I85">
        <f t="shared" si="19"/>
        <v>0</v>
      </c>
    </row>
    <row r="86" spans="1:9" ht="12.75">
      <c r="A86" s="30">
        <v>40264</v>
      </c>
      <c r="B86" s="23">
        <v>5</v>
      </c>
      <c r="C86">
        <f t="shared" si="14"/>
        <v>12.46428141338967</v>
      </c>
      <c r="D86">
        <f t="shared" si="15"/>
        <v>10.128361521969925</v>
      </c>
      <c r="E86">
        <f t="shared" si="16"/>
        <v>7.792441630550179</v>
      </c>
      <c r="F86">
        <f t="shared" si="13"/>
        <v>5.456521739130435</v>
      </c>
      <c r="G86">
        <f t="shared" si="17"/>
        <v>3.1206018477106894</v>
      </c>
      <c r="H86">
        <f t="shared" si="18"/>
        <v>0.7846819562909442</v>
      </c>
      <c r="I86">
        <f t="shared" si="19"/>
        <v>0</v>
      </c>
    </row>
    <row r="87" spans="1:9" ht="12.75">
      <c r="A87" s="30">
        <v>40265</v>
      </c>
      <c r="B87" s="23">
        <v>10</v>
      </c>
      <c r="C87">
        <f t="shared" si="14"/>
        <v>12.46428141338967</v>
      </c>
      <c r="D87">
        <f t="shared" si="15"/>
        <v>10.128361521969925</v>
      </c>
      <c r="E87">
        <f t="shared" si="16"/>
        <v>7.792441630550179</v>
      </c>
      <c r="F87">
        <f t="shared" si="13"/>
        <v>5.456521739130435</v>
      </c>
      <c r="G87">
        <f t="shared" si="17"/>
        <v>3.1206018477106894</v>
      </c>
      <c r="H87">
        <f t="shared" si="18"/>
        <v>0.7846819562909442</v>
      </c>
      <c r="I87">
        <f t="shared" si="19"/>
        <v>0</v>
      </c>
    </row>
    <row r="88" spans="1:9" ht="12.75">
      <c r="A88" s="30">
        <v>40266</v>
      </c>
      <c r="B88" s="23">
        <v>4</v>
      </c>
      <c r="C88">
        <f t="shared" si="14"/>
        <v>12.46428141338967</v>
      </c>
      <c r="D88">
        <f t="shared" si="15"/>
        <v>10.128361521969925</v>
      </c>
      <c r="E88">
        <f t="shared" si="16"/>
        <v>7.792441630550179</v>
      </c>
      <c r="F88">
        <f t="shared" si="13"/>
        <v>5.456521739130435</v>
      </c>
      <c r="G88">
        <f t="shared" si="17"/>
        <v>3.1206018477106894</v>
      </c>
      <c r="H88">
        <f t="shared" si="18"/>
        <v>0.7846819562909442</v>
      </c>
      <c r="I88">
        <f t="shared" si="19"/>
        <v>0</v>
      </c>
    </row>
    <row r="89" spans="1:9" ht="12.75">
      <c r="A89" s="30">
        <v>40267</v>
      </c>
      <c r="B89" s="23">
        <v>4</v>
      </c>
      <c r="C89">
        <f t="shared" si="14"/>
        <v>12.46428141338967</v>
      </c>
      <c r="D89">
        <f t="shared" si="15"/>
        <v>10.128361521969925</v>
      </c>
      <c r="E89">
        <f t="shared" si="16"/>
        <v>7.792441630550179</v>
      </c>
      <c r="F89">
        <f t="shared" si="13"/>
        <v>5.456521739130435</v>
      </c>
      <c r="G89">
        <f t="shared" si="17"/>
        <v>3.1206018477106894</v>
      </c>
      <c r="H89">
        <f t="shared" si="18"/>
        <v>0.7846819562909442</v>
      </c>
      <c r="I89">
        <f t="shared" si="19"/>
        <v>0</v>
      </c>
    </row>
    <row r="90" spans="1:9" ht="12.75">
      <c r="A90" s="30">
        <v>40268</v>
      </c>
      <c r="B90" s="23">
        <v>10</v>
      </c>
      <c r="C90">
        <f t="shared" si="14"/>
        <v>12.46428141338967</v>
      </c>
      <c r="D90">
        <f t="shared" si="15"/>
        <v>10.128361521969925</v>
      </c>
      <c r="E90">
        <f t="shared" si="16"/>
        <v>7.792441630550179</v>
      </c>
      <c r="F90">
        <f t="shared" si="13"/>
        <v>5.456521739130435</v>
      </c>
      <c r="G90">
        <f t="shared" si="17"/>
        <v>3.1206018477106894</v>
      </c>
      <c r="H90">
        <f t="shared" si="18"/>
        <v>0.7846819562909442</v>
      </c>
      <c r="I90">
        <f t="shared" si="19"/>
        <v>0</v>
      </c>
    </row>
    <row r="91" spans="1:9" ht="12.75">
      <c r="A91" s="30">
        <v>40269</v>
      </c>
      <c r="B91" s="23">
        <v>7</v>
      </c>
      <c r="C91">
        <f t="shared" si="14"/>
        <v>12.46428141338967</v>
      </c>
      <c r="D91">
        <f t="shared" si="15"/>
        <v>10.128361521969925</v>
      </c>
      <c r="E91">
        <f t="shared" si="16"/>
        <v>7.792441630550179</v>
      </c>
      <c r="F91">
        <f t="shared" si="13"/>
        <v>5.456521739130435</v>
      </c>
      <c r="G91">
        <f t="shared" si="17"/>
        <v>3.1206018477106894</v>
      </c>
      <c r="H91">
        <f t="shared" si="18"/>
        <v>0.7846819562909442</v>
      </c>
      <c r="I91">
        <f t="shared" si="19"/>
        <v>0</v>
      </c>
    </row>
    <row r="92" spans="1:9" ht="12.75">
      <c r="A92" s="30">
        <v>40270</v>
      </c>
      <c r="B92" s="23">
        <v>1</v>
      </c>
      <c r="C92">
        <f t="shared" si="14"/>
        <v>12.46428141338967</v>
      </c>
      <c r="D92">
        <f t="shared" si="15"/>
        <v>10.128361521969925</v>
      </c>
      <c r="E92">
        <f t="shared" si="16"/>
        <v>7.792441630550179</v>
      </c>
      <c r="F92">
        <f t="shared" si="13"/>
        <v>5.456521739130435</v>
      </c>
      <c r="G92">
        <f t="shared" si="17"/>
        <v>3.1206018477106894</v>
      </c>
      <c r="H92">
        <f t="shared" si="18"/>
        <v>0.7846819562909442</v>
      </c>
      <c r="I92">
        <f t="shared" si="19"/>
        <v>0</v>
      </c>
    </row>
    <row r="93" spans="1:9" ht="12.75">
      <c r="A93" s="30">
        <v>40271</v>
      </c>
      <c r="B93" s="23">
        <v>8</v>
      </c>
      <c r="C93">
        <f t="shared" si="14"/>
        <v>12.46428141338967</v>
      </c>
      <c r="D93">
        <f t="shared" si="15"/>
        <v>10.128361521969925</v>
      </c>
      <c r="E93">
        <f t="shared" si="16"/>
        <v>7.792441630550179</v>
      </c>
      <c r="F93">
        <f t="shared" si="13"/>
        <v>5.456521739130435</v>
      </c>
      <c r="G93">
        <f t="shared" si="17"/>
        <v>3.1206018477106894</v>
      </c>
      <c r="H93">
        <f t="shared" si="18"/>
        <v>0.7846819562909442</v>
      </c>
      <c r="I93">
        <f t="shared" si="19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B5" sqref="B5"/>
    </sheetView>
  </sheetViews>
  <sheetFormatPr defaultColWidth="9.140625" defaultRowHeight="12.75"/>
  <cols>
    <col min="1" max="1" width="12.28125" style="0" bestFit="1" customWidth="1"/>
    <col min="2" max="2" width="5.00390625" style="0" bestFit="1" customWidth="1"/>
  </cols>
  <sheetData>
    <row r="1" spans="1:2" ht="12.75">
      <c r="A1" s="13" t="s">
        <v>63</v>
      </c>
      <c r="B1" s="11"/>
    </row>
    <row r="2" spans="1:2" ht="12.75">
      <c r="A2" s="13" t="s">
        <v>0</v>
      </c>
      <c r="B2" s="11" t="s">
        <v>28</v>
      </c>
    </row>
    <row r="3" spans="1:2" ht="12.75">
      <c r="A3" s="28">
        <v>40226</v>
      </c>
      <c r="B3" s="19">
        <v>3</v>
      </c>
    </row>
    <row r="4" spans="1:2" ht="12.75">
      <c r="A4" s="20">
        <v>40227</v>
      </c>
      <c r="B4" s="23">
        <v>5</v>
      </c>
    </row>
    <row r="5" spans="1:2" ht="12.75">
      <c r="A5" s="20">
        <v>40228</v>
      </c>
      <c r="B5" s="23">
        <v>9</v>
      </c>
    </row>
    <row r="6" spans="1:2" ht="12.75">
      <c r="A6" s="20">
        <v>40229</v>
      </c>
      <c r="B6" s="23">
        <v>3</v>
      </c>
    </row>
    <row r="7" spans="1:2" ht="12.75">
      <c r="A7" s="20">
        <v>40230</v>
      </c>
      <c r="B7" s="23">
        <v>6</v>
      </c>
    </row>
    <row r="8" spans="1:2" ht="12.75">
      <c r="A8" s="20">
        <v>40231</v>
      </c>
      <c r="B8" s="23">
        <v>6</v>
      </c>
    </row>
    <row r="9" spans="1:2" ht="12.75">
      <c r="A9" s="20">
        <v>40232</v>
      </c>
      <c r="B9" s="23">
        <v>2</v>
      </c>
    </row>
    <row r="10" spans="1:2" ht="12.75">
      <c r="A10" s="20">
        <v>40233</v>
      </c>
      <c r="B10" s="23">
        <v>6</v>
      </c>
    </row>
    <row r="11" spans="1:2" ht="12.75">
      <c r="A11" s="20">
        <v>40234</v>
      </c>
      <c r="B11" s="23">
        <v>3</v>
      </c>
    </row>
    <row r="12" spans="1:2" ht="12.75">
      <c r="A12" s="20">
        <v>40235</v>
      </c>
      <c r="B12" s="23">
        <v>5</v>
      </c>
    </row>
    <row r="13" spans="1:2" ht="12.75">
      <c r="A13" s="20">
        <v>40236</v>
      </c>
      <c r="B13" s="23">
        <v>4</v>
      </c>
    </row>
    <row r="14" spans="1:2" ht="12.75">
      <c r="A14" s="20">
        <v>40237</v>
      </c>
      <c r="B14" s="23">
        <v>8</v>
      </c>
    </row>
    <row r="15" spans="1:2" ht="12.75">
      <c r="A15" s="20">
        <v>40238</v>
      </c>
      <c r="B15" s="23">
        <v>3</v>
      </c>
    </row>
    <row r="16" spans="1:2" ht="12.75">
      <c r="A16" s="20">
        <v>40239</v>
      </c>
      <c r="B16" s="23">
        <v>6</v>
      </c>
    </row>
    <row r="17" spans="1:2" ht="12.75">
      <c r="A17" s="20">
        <v>40240</v>
      </c>
      <c r="B17" s="23">
        <v>2</v>
      </c>
    </row>
    <row r="18" spans="1:2" ht="12.75">
      <c r="A18" s="20">
        <v>40241</v>
      </c>
      <c r="B18" s="23">
        <v>8</v>
      </c>
    </row>
    <row r="19" spans="1:2" ht="12.75">
      <c r="A19" s="20">
        <v>40242</v>
      </c>
      <c r="B19" s="23">
        <v>8</v>
      </c>
    </row>
    <row r="20" spans="1:2" ht="12.75">
      <c r="A20" s="20">
        <v>40243</v>
      </c>
      <c r="B20" s="23">
        <v>2</v>
      </c>
    </row>
    <row r="21" spans="1:2" ht="12.75">
      <c r="A21" s="20">
        <v>40244</v>
      </c>
      <c r="B21" s="23">
        <v>5</v>
      </c>
    </row>
    <row r="22" spans="1:2" ht="12.75">
      <c r="A22" s="20">
        <v>40245</v>
      </c>
      <c r="B22" s="23">
        <v>11</v>
      </c>
    </row>
    <row r="23" spans="1:2" ht="12.75">
      <c r="A23" s="20">
        <v>40246</v>
      </c>
      <c r="B23" s="23">
        <v>3</v>
      </c>
    </row>
    <row r="24" spans="1:2" ht="12.75">
      <c r="A24" s="20">
        <v>40247</v>
      </c>
      <c r="B24" s="23">
        <v>6</v>
      </c>
    </row>
    <row r="25" spans="1:2" ht="12.75">
      <c r="A25" s="20">
        <v>40248</v>
      </c>
      <c r="B25" s="23">
        <v>4</v>
      </c>
    </row>
    <row r="26" spans="1:2" ht="12.75">
      <c r="A26" s="20">
        <v>40249</v>
      </c>
      <c r="B26" s="23">
        <v>10</v>
      </c>
    </row>
    <row r="27" spans="1:2" ht="12.75">
      <c r="A27" s="20">
        <v>40250</v>
      </c>
      <c r="B27" s="23">
        <v>3</v>
      </c>
    </row>
    <row r="28" spans="1:2" ht="12.75">
      <c r="A28" s="20">
        <v>40251</v>
      </c>
      <c r="B28" s="23">
        <v>6</v>
      </c>
    </row>
    <row r="29" spans="1:2" ht="12.75">
      <c r="A29" s="20">
        <v>40252</v>
      </c>
      <c r="B29" s="23">
        <v>7</v>
      </c>
    </row>
    <row r="30" spans="1:2" ht="12.75">
      <c r="A30" s="20">
        <v>40253</v>
      </c>
      <c r="B30" s="23">
        <v>4</v>
      </c>
    </row>
    <row r="31" spans="1:2" ht="12.75">
      <c r="A31" s="20">
        <v>40254</v>
      </c>
      <c r="B31" s="23">
        <v>3</v>
      </c>
    </row>
    <row r="32" spans="1:2" ht="12.75">
      <c r="A32" s="20">
        <v>40255</v>
      </c>
      <c r="B32" s="23">
        <v>5</v>
      </c>
    </row>
    <row r="33" spans="1:2" ht="12.75">
      <c r="A33" s="20">
        <v>40256</v>
      </c>
      <c r="B33" s="23">
        <v>12</v>
      </c>
    </row>
    <row r="34" spans="1:2" ht="12.75">
      <c r="A34" s="20">
        <v>40257</v>
      </c>
      <c r="B34" s="23">
        <v>4</v>
      </c>
    </row>
    <row r="35" spans="1:2" ht="12.75">
      <c r="A35" s="20">
        <v>40258</v>
      </c>
      <c r="B35" s="23">
        <v>10</v>
      </c>
    </row>
    <row r="36" spans="1:2" ht="12.75">
      <c r="A36" s="20">
        <v>40259</v>
      </c>
      <c r="B36" s="23">
        <v>5</v>
      </c>
    </row>
    <row r="37" spans="1:2" ht="12.75">
      <c r="A37" s="20">
        <v>40260</v>
      </c>
      <c r="B37" s="23">
        <v>3</v>
      </c>
    </row>
    <row r="38" spans="1:2" ht="12.75">
      <c r="A38" s="20">
        <v>40261</v>
      </c>
      <c r="B38" s="23">
        <v>5</v>
      </c>
    </row>
    <row r="39" spans="1:2" ht="12.75">
      <c r="A39" s="20">
        <v>40262</v>
      </c>
      <c r="B39" s="23">
        <v>2</v>
      </c>
    </row>
    <row r="40" spans="1:2" ht="12.75">
      <c r="A40" s="20">
        <v>40263</v>
      </c>
      <c r="B40" s="23">
        <v>5</v>
      </c>
    </row>
    <row r="41" spans="1:2" ht="12.75">
      <c r="A41" s="20">
        <v>40264</v>
      </c>
      <c r="B41" s="23">
        <v>5</v>
      </c>
    </row>
    <row r="42" spans="1:2" ht="12.75">
      <c r="A42" s="20">
        <v>40265</v>
      </c>
      <c r="B42" s="23">
        <v>10</v>
      </c>
    </row>
    <row r="43" spans="1:2" ht="12.75">
      <c r="A43" s="20">
        <v>40266</v>
      </c>
      <c r="B43" s="23">
        <v>4</v>
      </c>
    </row>
    <row r="44" spans="1:2" ht="12.75">
      <c r="A44" s="20">
        <v>40267</v>
      </c>
      <c r="B44" s="23">
        <v>4</v>
      </c>
    </row>
    <row r="45" spans="1:2" ht="12.75">
      <c r="A45" s="20">
        <v>40268</v>
      </c>
      <c r="B45" s="23">
        <v>10</v>
      </c>
    </row>
    <row r="46" spans="1:2" ht="12.75">
      <c r="A46" s="20">
        <v>40269</v>
      </c>
      <c r="B46" s="23">
        <v>7</v>
      </c>
    </row>
    <row r="47" spans="1:2" ht="12.75">
      <c r="A47" s="20">
        <v>40270</v>
      </c>
      <c r="B47" s="23">
        <v>1</v>
      </c>
    </row>
    <row r="48" spans="1:2" ht="12.75">
      <c r="A48" s="20">
        <v>40271</v>
      </c>
      <c r="B48" s="23">
        <v>8</v>
      </c>
    </row>
    <row r="49" spans="1:2" ht="12.75">
      <c r="A49" s="39" t="s">
        <v>19</v>
      </c>
      <c r="B49" s="27">
        <v>251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26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9" customWidth="1"/>
    <col min="3" max="3" width="17.7109375" style="3" bestFit="1" customWidth="1"/>
    <col min="4" max="4" width="9.421875" style="0" bestFit="1" customWidth="1"/>
    <col min="5" max="5" width="5.140625" style="0" customWidth="1"/>
    <col min="8" max="10" width="9.140625" style="4" customWidth="1"/>
  </cols>
  <sheetData>
    <row r="1" spans="1:5" ht="12.75">
      <c r="A1" s="1" t="s">
        <v>0</v>
      </c>
      <c r="B1" s="2" t="s">
        <v>1</v>
      </c>
      <c r="C1" s="1" t="s">
        <v>2</v>
      </c>
      <c r="E1" s="3"/>
    </row>
    <row r="2" spans="1:5" ht="12.75">
      <c r="A2" s="5">
        <v>40180</v>
      </c>
      <c r="B2" s="6" t="s">
        <v>3</v>
      </c>
      <c r="C2" s="3" t="s">
        <v>4</v>
      </c>
      <c r="E2" s="3"/>
    </row>
    <row r="3" spans="1:5" ht="12.75">
      <c r="A3" s="5">
        <f aca="true" t="shared" si="0" ref="A3:A14">A2</f>
        <v>40180</v>
      </c>
      <c r="B3" s="6" t="s">
        <v>3</v>
      </c>
      <c r="C3" s="7" t="s">
        <v>5</v>
      </c>
      <c r="E3" s="3"/>
    </row>
    <row r="4" spans="1:5" ht="12.75">
      <c r="A4" s="5">
        <f t="shared" si="0"/>
        <v>40180</v>
      </c>
      <c r="B4" s="8" t="s">
        <v>6</v>
      </c>
      <c r="C4" s="3" t="s">
        <v>7</v>
      </c>
      <c r="E4" s="3"/>
    </row>
    <row r="5" spans="1:5" ht="12.75">
      <c r="A5" s="5">
        <f t="shared" si="0"/>
        <v>40180</v>
      </c>
      <c r="B5" s="8" t="s">
        <v>6</v>
      </c>
      <c r="C5" s="3" t="s">
        <v>7</v>
      </c>
      <c r="E5" s="3"/>
    </row>
    <row r="6" spans="1:5" ht="12.75">
      <c r="A6" s="5">
        <f t="shared" si="0"/>
        <v>40180</v>
      </c>
      <c r="B6" s="8" t="s">
        <v>6</v>
      </c>
      <c r="C6" s="7" t="s">
        <v>8</v>
      </c>
      <c r="E6" s="3"/>
    </row>
    <row r="7" spans="1:5" ht="12.75">
      <c r="A7" s="5">
        <f t="shared" si="0"/>
        <v>40180</v>
      </c>
      <c r="B7" s="6" t="s">
        <v>9</v>
      </c>
      <c r="C7" s="3" t="s">
        <v>4</v>
      </c>
      <c r="E7" s="3"/>
    </row>
    <row r="8" spans="1:5" ht="12.75">
      <c r="A8" s="5">
        <f t="shared" si="0"/>
        <v>40180</v>
      </c>
      <c r="B8" s="6" t="s">
        <v>9</v>
      </c>
      <c r="C8" s="7" t="s">
        <v>5</v>
      </c>
      <c r="E8" s="3"/>
    </row>
    <row r="9" spans="1:5" ht="12.75">
      <c r="A9" s="5">
        <f t="shared" si="0"/>
        <v>40180</v>
      </c>
      <c r="B9" s="6" t="s">
        <v>6</v>
      </c>
      <c r="C9" s="3" t="s">
        <v>4</v>
      </c>
      <c r="E9" s="3"/>
    </row>
    <row r="10" spans="1:5" ht="12.75">
      <c r="A10" s="5">
        <f t="shared" si="0"/>
        <v>40180</v>
      </c>
      <c r="B10" s="8" t="s">
        <v>6</v>
      </c>
      <c r="C10" s="7" t="s">
        <v>10</v>
      </c>
      <c r="E10" s="3"/>
    </row>
    <row r="11" spans="1:5" ht="12.75">
      <c r="A11" s="5">
        <f t="shared" si="0"/>
        <v>40180</v>
      </c>
      <c r="B11" s="8" t="s">
        <v>6</v>
      </c>
      <c r="C11" s="3" t="s">
        <v>7</v>
      </c>
      <c r="E11" s="3"/>
    </row>
    <row r="12" spans="1:5" ht="12.75">
      <c r="A12" s="5">
        <f t="shared" si="0"/>
        <v>40180</v>
      </c>
      <c r="B12" s="6" t="s">
        <v>9</v>
      </c>
      <c r="C12" s="3" t="s">
        <v>4</v>
      </c>
      <c r="E12" s="3"/>
    </row>
    <row r="13" spans="1:5" ht="12.75">
      <c r="A13" s="5">
        <f t="shared" si="0"/>
        <v>40180</v>
      </c>
      <c r="B13" s="8" t="s">
        <v>6</v>
      </c>
      <c r="C13" s="7" t="s">
        <v>10</v>
      </c>
      <c r="E13" s="3"/>
    </row>
    <row r="14" spans="1:5" ht="12.75">
      <c r="A14" s="5">
        <f t="shared" si="0"/>
        <v>40180</v>
      </c>
      <c r="B14" s="8" t="s">
        <v>6</v>
      </c>
      <c r="C14" s="3" t="s">
        <v>7</v>
      </c>
      <c r="E14" s="3"/>
    </row>
    <row r="15" spans="1:7" ht="12.75">
      <c r="A15" s="5">
        <f>A14+1</f>
        <v>40181</v>
      </c>
      <c r="B15" s="6" t="s">
        <v>9</v>
      </c>
      <c r="C15" s="7" t="s">
        <v>5</v>
      </c>
      <c r="E15" s="3"/>
      <c r="F15" s="3"/>
      <c r="G15" s="3"/>
    </row>
    <row r="16" spans="1:3" ht="12.75">
      <c r="A16" s="5">
        <f aca="true" t="shared" si="1" ref="A16:A22">A15</f>
        <v>40181</v>
      </c>
      <c r="B16" s="6" t="s">
        <v>6</v>
      </c>
      <c r="C16" s="7" t="s">
        <v>5</v>
      </c>
    </row>
    <row r="17" spans="1:3" ht="12.75">
      <c r="A17" s="5">
        <f t="shared" si="1"/>
        <v>40181</v>
      </c>
      <c r="B17" s="6" t="s">
        <v>9</v>
      </c>
      <c r="C17" s="7" t="s">
        <v>11</v>
      </c>
    </row>
    <row r="18" spans="1:3" ht="12.75">
      <c r="A18" s="5">
        <f t="shared" si="1"/>
        <v>40181</v>
      </c>
      <c r="B18" s="6" t="s">
        <v>3</v>
      </c>
      <c r="C18" s="7" t="s">
        <v>5</v>
      </c>
    </row>
    <row r="19" spans="1:3" ht="12.75">
      <c r="A19" s="5">
        <f t="shared" si="1"/>
        <v>40181</v>
      </c>
      <c r="B19" s="8" t="s">
        <v>6</v>
      </c>
      <c r="C19" s="7" t="s">
        <v>8</v>
      </c>
    </row>
    <row r="20" spans="1:3" ht="12.75">
      <c r="A20" s="5">
        <f t="shared" si="1"/>
        <v>40181</v>
      </c>
      <c r="B20" s="6" t="s">
        <v>3</v>
      </c>
      <c r="C20" s="3" t="s">
        <v>4</v>
      </c>
    </row>
    <row r="21" spans="1:3" ht="12.75">
      <c r="A21" s="5">
        <f t="shared" si="1"/>
        <v>40181</v>
      </c>
      <c r="B21" s="6" t="s">
        <v>3</v>
      </c>
      <c r="C21" s="7" t="s">
        <v>5</v>
      </c>
    </row>
    <row r="22" spans="1:3" ht="12.75">
      <c r="A22" s="5">
        <f t="shared" si="1"/>
        <v>40181</v>
      </c>
      <c r="B22" s="6" t="s">
        <v>6</v>
      </c>
      <c r="C22" s="7" t="s">
        <v>5</v>
      </c>
    </row>
    <row r="23" spans="1:3" ht="12.75">
      <c r="A23" s="5">
        <f>A22+1</f>
        <v>40182</v>
      </c>
      <c r="B23" s="8" t="s">
        <v>6</v>
      </c>
      <c r="C23" s="3" t="s">
        <v>7</v>
      </c>
    </row>
    <row r="24" spans="1:3" ht="12.75">
      <c r="A24" s="5">
        <f aca="true" t="shared" si="2" ref="A24:A40">A23</f>
        <v>40182</v>
      </c>
      <c r="B24" s="6" t="s">
        <v>3</v>
      </c>
      <c r="C24" s="7" t="s">
        <v>11</v>
      </c>
    </row>
    <row r="25" spans="1:3" ht="12.75">
      <c r="A25" s="5">
        <f t="shared" si="2"/>
        <v>40182</v>
      </c>
      <c r="B25" s="6" t="s">
        <v>6</v>
      </c>
      <c r="C25" s="7" t="s">
        <v>11</v>
      </c>
    </row>
    <row r="26" spans="1:3" ht="12.75">
      <c r="A26" s="5">
        <f t="shared" si="2"/>
        <v>40182</v>
      </c>
      <c r="B26" s="8" t="s">
        <v>6</v>
      </c>
      <c r="C26" s="7" t="s">
        <v>10</v>
      </c>
    </row>
    <row r="27" spans="1:3" ht="12.75">
      <c r="A27" s="5">
        <f t="shared" si="2"/>
        <v>40182</v>
      </c>
      <c r="B27" s="8" t="s">
        <v>6</v>
      </c>
      <c r="C27" s="3" t="s">
        <v>7</v>
      </c>
    </row>
    <row r="28" spans="1:3" ht="12.75">
      <c r="A28" s="5">
        <f t="shared" si="2"/>
        <v>40182</v>
      </c>
      <c r="B28" s="6" t="s">
        <v>6</v>
      </c>
      <c r="C28" s="7" t="s">
        <v>11</v>
      </c>
    </row>
    <row r="29" spans="1:3" ht="12.75">
      <c r="A29" s="5">
        <f t="shared" si="2"/>
        <v>40182</v>
      </c>
      <c r="B29" s="6" t="s">
        <v>9</v>
      </c>
      <c r="C29" s="7" t="s">
        <v>5</v>
      </c>
    </row>
    <row r="30" spans="1:3" ht="12.75">
      <c r="A30" s="5">
        <f t="shared" si="2"/>
        <v>40182</v>
      </c>
      <c r="B30" s="8" t="s">
        <v>6</v>
      </c>
      <c r="C30" s="3" t="s">
        <v>7</v>
      </c>
    </row>
    <row r="31" spans="1:3" ht="12.75">
      <c r="A31" s="5">
        <f t="shared" si="2"/>
        <v>40182</v>
      </c>
      <c r="B31" s="6" t="s">
        <v>9</v>
      </c>
      <c r="C31" s="3" t="s">
        <v>4</v>
      </c>
    </row>
    <row r="32" spans="1:3" ht="12.75">
      <c r="A32" s="5">
        <f t="shared" si="2"/>
        <v>40182</v>
      </c>
      <c r="B32" s="6" t="s">
        <v>9</v>
      </c>
      <c r="C32" s="7" t="s">
        <v>5</v>
      </c>
    </row>
    <row r="33" spans="1:3" ht="12.75">
      <c r="A33" s="5">
        <f t="shared" si="2"/>
        <v>40182</v>
      </c>
      <c r="B33" s="8" t="s">
        <v>3</v>
      </c>
      <c r="C33" s="3" t="s">
        <v>7</v>
      </c>
    </row>
    <row r="34" spans="1:3" ht="12.75">
      <c r="A34" s="5">
        <f t="shared" si="2"/>
        <v>40182</v>
      </c>
      <c r="B34" s="6" t="s">
        <v>3</v>
      </c>
      <c r="C34" s="7" t="s">
        <v>11</v>
      </c>
    </row>
    <row r="35" spans="1:3" ht="12.75">
      <c r="A35" s="5">
        <f t="shared" si="2"/>
        <v>40182</v>
      </c>
      <c r="B35" s="6" t="s">
        <v>9</v>
      </c>
      <c r="C35" s="7" t="s">
        <v>8</v>
      </c>
    </row>
    <row r="36" spans="1:3" ht="12.75">
      <c r="A36" s="5">
        <f t="shared" si="2"/>
        <v>40182</v>
      </c>
      <c r="B36" s="6" t="s">
        <v>6</v>
      </c>
      <c r="C36" s="7" t="s">
        <v>5</v>
      </c>
    </row>
    <row r="37" spans="1:3" ht="12.75">
      <c r="A37" s="5">
        <f t="shared" si="2"/>
        <v>40182</v>
      </c>
      <c r="B37" s="6" t="s">
        <v>9</v>
      </c>
      <c r="C37" s="7" t="s">
        <v>8</v>
      </c>
    </row>
    <row r="38" spans="1:3" ht="12.75">
      <c r="A38" s="5">
        <f t="shared" si="2"/>
        <v>40182</v>
      </c>
      <c r="B38" s="6" t="s">
        <v>9</v>
      </c>
      <c r="C38" s="7" t="s">
        <v>5</v>
      </c>
    </row>
    <row r="39" spans="1:3" ht="12.75">
      <c r="A39" s="5">
        <f t="shared" si="2"/>
        <v>40182</v>
      </c>
      <c r="B39" s="8" t="s">
        <v>6</v>
      </c>
      <c r="C39" s="3" t="s">
        <v>7</v>
      </c>
    </row>
    <row r="40" spans="1:3" ht="12.75">
      <c r="A40" s="5">
        <f t="shared" si="2"/>
        <v>40182</v>
      </c>
      <c r="B40" s="6" t="s">
        <v>6</v>
      </c>
      <c r="C40" s="3" t="s">
        <v>4</v>
      </c>
    </row>
    <row r="41" spans="1:3" ht="12.75">
      <c r="A41" s="5">
        <f>A40+1</f>
        <v>40183</v>
      </c>
      <c r="B41" s="6" t="s">
        <v>3</v>
      </c>
      <c r="C41" s="7" t="s">
        <v>5</v>
      </c>
    </row>
    <row r="42" spans="1:3" ht="12.75">
      <c r="A42" s="5">
        <f>A41</f>
        <v>40183</v>
      </c>
      <c r="B42" s="6" t="s">
        <v>9</v>
      </c>
      <c r="C42" s="3" t="s">
        <v>4</v>
      </c>
    </row>
    <row r="43" spans="1:3" ht="12.75">
      <c r="A43" s="5">
        <f>A42</f>
        <v>40183</v>
      </c>
      <c r="B43" s="6" t="s">
        <v>9</v>
      </c>
      <c r="C43" s="7" t="s">
        <v>5</v>
      </c>
    </row>
    <row r="44" spans="1:3" ht="12.75">
      <c r="A44" s="5">
        <f>A43</f>
        <v>40183</v>
      </c>
      <c r="B44" s="6" t="s">
        <v>6</v>
      </c>
      <c r="C44" s="7" t="s">
        <v>11</v>
      </c>
    </row>
    <row r="45" spans="1:3" ht="12.75">
      <c r="A45" s="5">
        <f>A44</f>
        <v>40183</v>
      </c>
      <c r="B45" s="8" t="s">
        <v>6</v>
      </c>
      <c r="C45" s="3" t="s">
        <v>7</v>
      </c>
    </row>
    <row r="46" spans="1:3" ht="12.75">
      <c r="A46" s="5">
        <f>A45+1</f>
        <v>40184</v>
      </c>
      <c r="B46" s="6" t="s">
        <v>9</v>
      </c>
      <c r="C46" s="7" t="s">
        <v>5</v>
      </c>
    </row>
    <row r="47" spans="1:3" ht="12.75">
      <c r="A47" s="5">
        <f aca="true" t="shared" si="3" ref="A47:A53">A46</f>
        <v>40184</v>
      </c>
      <c r="B47" s="6" t="s">
        <v>3</v>
      </c>
      <c r="C47" s="7" t="s">
        <v>11</v>
      </c>
    </row>
    <row r="48" spans="1:3" ht="12.75">
      <c r="A48" s="5">
        <f t="shared" si="3"/>
        <v>40184</v>
      </c>
      <c r="B48" s="6" t="s">
        <v>9</v>
      </c>
      <c r="C48" s="7" t="s">
        <v>11</v>
      </c>
    </row>
    <row r="49" spans="1:3" ht="12.75">
      <c r="A49" s="5">
        <f t="shared" si="3"/>
        <v>40184</v>
      </c>
      <c r="B49" s="6" t="s">
        <v>3</v>
      </c>
      <c r="C49" s="3" t="s">
        <v>4</v>
      </c>
    </row>
    <row r="50" spans="1:3" ht="12.75">
      <c r="A50" s="5">
        <f t="shared" si="3"/>
        <v>40184</v>
      </c>
      <c r="B50" s="8" t="s">
        <v>6</v>
      </c>
      <c r="C50" s="7" t="s">
        <v>12</v>
      </c>
    </row>
    <row r="51" spans="1:3" ht="12.75">
      <c r="A51" s="5">
        <f t="shared" si="3"/>
        <v>40184</v>
      </c>
      <c r="B51" s="8" t="s">
        <v>9</v>
      </c>
      <c r="C51" s="3" t="s">
        <v>7</v>
      </c>
    </row>
    <row r="52" spans="1:3" ht="12.75">
      <c r="A52" s="5">
        <f t="shared" si="3"/>
        <v>40184</v>
      </c>
      <c r="B52" s="8" t="s">
        <v>6</v>
      </c>
      <c r="C52" s="3" t="s">
        <v>7</v>
      </c>
    </row>
    <row r="53" spans="1:3" ht="12.75">
      <c r="A53" s="5">
        <f t="shared" si="3"/>
        <v>40184</v>
      </c>
      <c r="B53" s="8" t="s">
        <v>9</v>
      </c>
      <c r="C53" s="3" t="s">
        <v>7</v>
      </c>
    </row>
    <row r="54" spans="1:3" ht="12.75">
      <c r="A54" s="5">
        <f>A53+1</f>
        <v>40185</v>
      </c>
      <c r="B54" s="6" t="s">
        <v>9</v>
      </c>
      <c r="C54" s="7" t="s">
        <v>5</v>
      </c>
    </row>
    <row r="55" spans="1:3" ht="12.75">
      <c r="A55" s="5">
        <f aca="true" t="shared" si="4" ref="A55:A63">A54</f>
        <v>40185</v>
      </c>
      <c r="B55" s="8" t="s">
        <v>6</v>
      </c>
      <c r="C55" s="3" t="s">
        <v>7</v>
      </c>
    </row>
    <row r="56" spans="1:3" ht="12.75">
      <c r="A56" s="5">
        <f t="shared" si="4"/>
        <v>40185</v>
      </c>
      <c r="B56" s="6" t="s">
        <v>9</v>
      </c>
      <c r="C56" s="7" t="s">
        <v>8</v>
      </c>
    </row>
    <row r="57" spans="1:3" ht="12.75">
      <c r="A57" s="5">
        <f t="shared" si="4"/>
        <v>40185</v>
      </c>
      <c r="B57" s="6" t="s">
        <v>3</v>
      </c>
      <c r="C57" s="7" t="s">
        <v>5</v>
      </c>
    </row>
    <row r="58" spans="1:3" ht="12.75">
      <c r="A58" s="5">
        <f t="shared" si="4"/>
        <v>40185</v>
      </c>
      <c r="B58" s="6" t="s">
        <v>6</v>
      </c>
      <c r="C58" s="3" t="s">
        <v>4</v>
      </c>
    </row>
    <row r="59" spans="1:3" ht="12.75">
      <c r="A59" s="5">
        <f t="shared" si="4"/>
        <v>40185</v>
      </c>
      <c r="B59" s="6" t="s">
        <v>9</v>
      </c>
      <c r="C59" s="3" t="s">
        <v>4</v>
      </c>
    </row>
    <row r="60" spans="1:3" ht="12.75">
      <c r="A60" s="5">
        <f t="shared" si="4"/>
        <v>40185</v>
      </c>
      <c r="B60" s="6" t="s">
        <v>6</v>
      </c>
      <c r="C60" s="7" t="s">
        <v>5</v>
      </c>
    </row>
    <row r="61" spans="1:3" ht="12.75">
      <c r="A61" s="5">
        <f t="shared" si="4"/>
        <v>40185</v>
      </c>
      <c r="B61" s="8" t="s">
        <v>3</v>
      </c>
      <c r="C61" s="3" t="s">
        <v>7</v>
      </c>
    </row>
    <row r="62" spans="1:3" ht="12.75">
      <c r="A62" s="5">
        <f t="shared" si="4"/>
        <v>40185</v>
      </c>
      <c r="B62" s="6" t="s">
        <v>9</v>
      </c>
      <c r="C62" s="7" t="s">
        <v>8</v>
      </c>
    </row>
    <row r="63" spans="1:3" ht="12.75">
      <c r="A63" s="5">
        <f t="shared" si="4"/>
        <v>40185</v>
      </c>
      <c r="B63" s="6" t="s">
        <v>6</v>
      </c>
      <c r="C63" s="7" t="s">
        <v>5</v>
      </c>
    </row>
    <row r="64" spans="1:3" ht="12.75">
      <c r="A64" s="5">
        <f>A63+1</f>
        <v>40186</v>
      </c>
      <c r="B64" s="6" t="s">
        <v>6</v>
      </c>
      <c r="C64" s="7" t="s">
        <v>5</v>
      </c>
    </row>
    <row r="65" spans="1:3" ht="12.75">
      <c r="A65" s="5">
        <f>A64</f>
        <v>40186</v>
      </c>
      <c r="B65" s="6" t="s">
        <v>3</v>
      </c>
      <c r="C65" s="3" t="s">
        <v>4</v>
      </c>
    </row>
    <row r="66" spans="1:3" ht="12.75">
      <c r="A66" s="5">
        <f>A65</f>
        <v>40186</v>
      </c>
      <c r="B66" s="6" t="s">
        <v>9</v>
      </c>
      <c r="C66" s="7" t="s">
        <v>8</v>
      </c>
    </row>
    <row r="67" spans="1:3" ht="12.75">
      <c r="A67" s="5">
        <f>A66+1</f>
        <v>40187</v>
      </c>
      <c r="B67" s="6" t="s">
        <v>6</v>
      </c>
      <c r="C67" s="7" t="s">
        <v>11</v>
      </c>
    </row>
    <row r="68" spans="1:3" ht="12.75">
      <c r="A68" s="5">
        <f aca="true" t="shared" si="5" ref="A68:A74">A67</f>
        <v>40187</v>
      </c>
      <c r="B68" s="6" t="s">
        <v>9</v>
      </c>
      <c r="C68" s="3" t="s">
        <v>4</v>
      </c>
    </row>
    <row r="69" spans="1:3" ht="12.75">
      <c r="A69" s="5">
        <f t="shared" si="5"/>
        <v>40187</v>
      </c>
      <c r="B69" s="6" t="s">
        <v>9</v>
      </c>
      <c r="C69" s="7" t="s">
        <v>11</v>
      </c>
    </row>
    <row r="70" spans="1:3" ht="12.75">
      <c r="A70" s="5">
        <f t="shared" si="5"/>
        <v>40187</v>
      </c>
      <c r="B70" s="8" t="s">
        <v>6</v>
      </c>
      <c r="C70" s="3" t="s">
        <v>7</v>
      </c>
    </row>
    <row r="71" spans="1:3" ht="12.75">
      <c r="A71" s="5">
        <f t="shared" si="5"/>
        <v>40187</v>
      </c>
      <c r="B71" s="6" t="s">
        <v>3</v>
      </c>
      <c r="C71" s="3" t="s">
        <v>4</v>
      </c>
    </row>
    <row r="72" spans="1:3" ht="12.75">
      <c r="A72" s="5">
        <f t="shared" si="5"/>
        <v>40187</v>
      </c>
      <c r="B72" s="8" t="s">
        <v>6</v>
      </c>
      <c r="C72" s="3" t="s">
        <v>7</v>
      </c>
    </row>
    <row r="73" spans="1:3" ht="12.75">
      <c r="A73" s="5">
        <f t="shared" si="5"/>
        <v>40187</v>
      </c>
      <c r="B73" s="8" t="s">
        <v>9</v>
      </c>
      <c r="C73" s="7" t="s">
        <v>13</v>
      </c>
    </row>
    <row r="74" spans="1:3" ht="12.75">
      <c r="A74" s="5">
        <f t="shared" si="5"/>
        <v>40187</v>
      </c>
      <c r="B74" s="8" t="s">
        <v>3</v>
      </c>
      <c r="C74" s="7" t="s">
        <v>10</v>
      </c>
    </row>
    <row r="75" spans="1:3" ht="12.75">
      <c r="A75" s="5">
        <f>A74+1</f>
        <v>40188</v>
      </c>
      <c r="B75" s="8" t="s">
        <v>6</v>
      </c>
      <c r="C75" s="3" t="s">
        <v>7</v>
      </c>
    </row>
    <row r="76" spans="1:3" ht="12.75">
      <c r="A76" s="5">
        <f>A75</f>
        <v>40188</v>
      </c>
      <c r="B76" s="6" t="s">
        <v>6</v>
      </c>
      <c r="C76" s="3" t="s">
        <v>4</v>
      </c>
    </row>
    <row r="77" spans="1:3" ht="12.75">
      <c r="A77" s="5">
        <f>A76</f>
        <v>40188</v>
      </c>
      <c r="B77" s="8" t="s">
        <v>6</v>
      </c>
      <c r="C77" s="3" t="s">
        <v>7</v>
      </c>
    </row>
    <row r="78" spans="1:3" ht="12.75">
      <c r="A78" s="5">
        <f>A77</f>
        <v>40188</v>
      </c>
      <c r="B78" s="6" t="s">
        <v>3</v>
      </c>
      <c r="C78" s="7" t="s">
        <v>5</v>
      </c>
    </row>
    <row r="79" spans="1:3" ht="12.75">
      <c r="A79" s="5">
        <f>A78</f>
        <v>40188</v>
      </c>
      <c r="B79" s="6" t="s">
        <v>9</v>
      </c>
      <c r="C79" s="7" t="s">
        <v>8</v>
      </c>
    </row>
    <row r="80" spans="1:3" ht="12.75">
      <c r="A80" s="5">
        <f>A79+1</f>
        <v>40189</v>
      </c>
      <c r="B80" s="6" t="s">
        <v>6</v>
      </c>
      <c r="C80" s="7" t="s">
        <v>11</v>
      </c>
    </row>
    <row r="81" spans="1:3" ht="12.75">
      <c r="A81" s="5">
        <f aca="true" t="shared" si="6" ref="A81:A87">A80</f>
        <v>40189</v>
      </c>
      <c r="B81" s="8" t="s">
        <v>9</v>
      </c>
      <c r="C81" s="7" t="s">
        <v>13</v>
      </c>
    </row>
    <row r="82" spans="1:3" ht="12.75">
      <c r="A82" s="5">
        <f t="shared" si="6"/>
        <v>40189</v>
      </c>
      <c r="B82" s="8" t="s">
        <v>6</v>
      </c>
      <c r="C82" s="3" t="s">
        <v>7</v>
      </c>
    </row>
    <row r="83" spans="1:3" ht="12.75">
      <c r="A83" s="5">
        <f t="shared" si="6"/>
        <v>40189</v>
      </c>
      <c r="B83" s="6" t="s">
        <v>9</v>
      </c>
      <c r="C83" s="7" t="s">
        <v>11</v>
      </c>
    </row>
    <row r="84" spans="1:3" ht="12.75">
      <c r="A84" s="5">
        <f t="shared" si="6"/>
        <v>40189</v>
      </c>
      <c r="B84" s="6" t="s">
        <v>6</v>
      </c>
      <c r="C84" s="7" t="s">
        <v>5</v>
      </c>
    </row>
    <row r="85" spans="1:3" ht="12.75">
      <c r="A85" s="5">
        <f t="shared" si="6"/>
        <v>40189</v>
      </c>
      <c r="B85" s="6" t="s">
        <v>9</v>
      </c>
      <c r="C85" s="7" t="s">
        <v>5</v>
      </c>
    </row>
    <row r="86" spans="1:3" ht="12.75">
      <c r="A86" s="5">
        <f t="shared" si="6"/>
        <v>40189</v>
      </c>
      <c r="B86" s="8" t="s">
        <v>6</v>
      </c>
      <c r="C86" s="3" t="s">
        <v>7</v>
      </c>
    </row>
    <row r="87" spans="1:3" ht="12.75">
      <c r="A87" s="5">
        <f t="shared" si="6"/>
        <v>40189</v>
      </c>
      <c r="B87" s="6" t="s">
        <v>3</v>
      </c>
      <c r="C87" s="3" t="s">
        <v>4</v>
      </c>
    </row>
    <row r="88" spans="1:3" ht="12.75">
      <c r="A88" s="5">
        <f>A87+1</f>
        <v>40190</v>
      </c>
      <c r="B88" s="6" t="s">
        <v>6</v>
      </c>
      <c r="C88" s="7" t="s">
        <v>5</v>
      </c>
    </row>
    <row r="89" spans="1:3" ht="12.75">
      <c r="A89" s="5">
        <f>A88</f>
        <v>40190</v>
      </c>
      <c r="B89" s="8" t="s">
        <v>6</v>
      </c>
      <c r="C89" s="7" t="s">
        <v>14</v>
      </c>
    </row>
    <row r="90" spans="1:3" ht="12.75">
      <c r="A90" s="5">
        <f>A89</f>
        <v>40190</v>
      </c>
      <c r="B90" s="6" t="s">
        <v>3</v>
      </c>
      <c r="C90" s="3" t="s">
        <v>4</v>
      </c>
    </row>
    <row r="91" spans="1:3" ht="12.75">
      <c r="A91" s="5">
        <f>A90</f>
        <v>40190</v>
      </c>
      <c r="B91" s="8" t="s">
        <v>6</v>
      </c>
      <c r="C91" s="3" t="s">
        <v>7</v>
      </c>
    </row>
    <row r="92" spans="1:3" ht="12.75">
      <c r="A92" s="5">
        <f>A91</f>
        <v>40190</v>
      </c>
      <c r="B92" s="6" t="s">
        <v>6</v>
      </c>
      <c r="C92" s="7" t="s">
        <v>11</v>
      </c>
    </row>
    <row r="93" spans="1:3" ht="12.75">
      <c r="A93" s="5">
        <f>A92+1</f>
        <v>40191</v>
      </c>
      <c r="B93" s="6" t="s">
        <v>9</v>
      </c>
      <c r="C93" s="3" t="s">
        <v>4</v>
      </c>
    </row>
    <row r="94" spans="1:3" ht="12.75">
      <c r="A94" s="5">
        <f aca="true" t="shared" si="7" ref="A94:A105">A93</f>
        <v>40191</v>
      </c>
      <c r="B94" s="6" t="s">
        <v>9</v>
      </c>
      <c r="C94" s="7" t="s">
        <v>5</v>
      </c>
    </row>
    <row r="95" spans="1:3" ht="12.75">
      <c r="A95" s="5">
        <f t="shared" si="7"/>
        <v>40191</v>
      </c>
      <c r="B95" s="6" t="s">
        <v>9</v>
      </c>
      <c r="C95" s="7" t="s">
        <v>5</v>
      </c>
    </row>
    <row r="96" spans="1:3" ht="12.75">
      <c r="A96" s="5">
        <f t="shared" si="7"/>
        <v>40191</v>
      </c>
      <c r="B96" s="8" t="s">
        <v>6</v>
      </c>
      <c r="C96" s="7" t="s">
        <v>8</v>
      </c>
    </row>
    <row r="97" spans="1:3" ht="12.75">
      <c r="A97" s="5">
        <f t="shared" si="7"/>
        <v>40191</v>
      </c>
      <c r="B97" s="6" t="s">
        <v>6</v>
      </c>
      <c r="C97" s="3" t="s">
        <v>4</v>
      </c>
    </row>
    <row r="98" spans="1:3" ht="12.75">
      <c r="A98" s="5">
        <f t="shared" si="7"/>
        <v>40191</v>
      </c>
      <c r="B98" s="8" t="s">
        <v>6</v>
      </c>
      <c r="C98" s="3" t="s">
        <v>7</v>
      </c>
    </row>
    <row r="99" spans="1:3" ht="12.75">
      <c r="A99" s="5">
        <f t="shared" si="7"/>
        <v>40191</v>
      </c>
      <c r="B99" s="8" t="s">
        <v>9</v>
      </c>
      <c r="C99" s="7" t="s">
        <v>13</v>
      </c>
    </row>
    <row r="100" spans="1:3" ht="12.75">
      <c r="A100" s="5">
        <f t="shared" si="7"/>
        <v>40191</v>
      </c>
      <c r="B100" s="8" t="s">
        <v>6</v>
      </c>
      <c r="C100" s="3" t="s">
        <v>7</v>
      </c>
    </row>
    <row r="101" spans="1:3" ht="12.75">
      <c r="A101" s="5">
        <f t="shared" si="7"/>
        <v>40191</v>
      </c>
      <c r="B101" s="8" t="s">
        <v>6</v>
      </c>
      <c r="C101" s="3" t="s">
        <v>7</v>
      </c>
    </row>
    <row r="102" spans="1:3" ht="12.75">
      <c r="A102" s="5">
        <f t="shared" si="7"/>
        <v>40191</v>
      </c>
      <c r="B102" s="8" t="s">
        <v>6</v>
      </c>
      <c r="C102" s="7" t="s">
        <v>10</v>
      </c>
    </row>
    <row r="103" spans="1:3" ht="12.75">
      <c r="A103" s="5">
        <f t="shared" si="7"/>
        <v>40191</v>
      </c>
      <c r="B103" s="8" t="s">
        <v>6</v>
      </c>
      <c r="C103" s="3" t="s">
        <v>7</v>
      </c>
    </row>
    <row r="104" spans="1:3" ht="12.75">
      <c r="A104" s="5">
        <f t="shared" si="7"/>
        <v>40191</v>
      </c>
      <c r="B104" s="6" t="s">
        <v>9</v>
      </c>
      <c r="C104" s="3" t="s">
        <v>4</v>
      </c>
    </row>
    <row r="105" spans="1:3" ht="12.75">
      <c r="A105" s="5">
        <f t="shared" si="7"/>
        <v>40191</v>
      </c>
      <c r="B105" s="6" t="s">
        <v>6</v>
      </c>
      <c r="C105" s="3" t="s">
        <v>4</v>
      </c>
    </row>
    <row r="106" spans="1:3" ht="12.75">
      <c r="A106" s="5">
        <f>A105+1</f>
        <v>40192</v>
      </c>
      <c r="B106" s="8" t="s">
        <v>6</v>
      </c>
      <c r="C106" s="3" t="s">
        <v>7</v>
      </c>
    </row>
    <row r="107" spans="1:3" ht="12.75">
      <c r="A107" s="5">
        <f aca="true" t="shared" si="8" ref="A107:A114">A106</f>
        <v>40192</v>
      </c>
      <c r="B107" s="8" t="s">
        <v>6</v>
      </c>
      <c r="C107" s="7" t="s">
        <v>10</v>
      </c>
    </row>
    <row r="108" spans="1:3" ht="12.75">
      <c r="A108" s="5">
        <f t="shared" si="8"/>
        <v>40192</v>
      </c>
      <c r="B108" s="8" t="s">
        <v>6</v>
      </c>
      <c r="C108" s="3" t="s">
        <v>7</v>
      </c>
    </row>
    <row r="109" spans="1:3" ht="12.75">
      <c r="A109" s="5">
        <f t="shared" si="8"/>
        <v>40192</v>
      </c>
      <c r="B109" s="8" t="s">
        <v>6</v>
      </c>
      <c r="C109" s="3" t="s">
        <v>7</v>
      </c>
    </row>
    <row r="110" spans="1:3" ht="12.75">
      <c r="A110" s="5">
        <f t="shared" si="8"/>
        <v>40192</v>
      </c>
      <c r="B110" s="8" t="s">
        <v>6</v>
      </c>
      <c r="C110" s="3" t="s">
        <v>7</v>
      </c>
    </row>
    <row r="111" spans="1:3" ht="12.75">
      <c r="A111" s="5">
        <f t="shared" si="8"/>
        <v>40192</v>
      </c>
      <c r="B111" s="6" t="s">
        <v>3</v>
      </c>
      <c r="C111" s="7" t="s">
        <v>11</v>
      </c>
    </row>
    <row r="112" spans="1:3" ht="12.75">
      <c r="A112" s="5">
        <f t="shared" si="8"/>
        <v>40192</v>
      </c>
      <c r="B112" s="8" t="s">
        <v>6</v>
      </c>
      <c r="C112" s="3" t="s">
        <v>7</v>
      </c>
    </row>
    <row r="113" spans="1:3" ht="12.75">
      <c r="A113" s="5">
        <f t="shared" si="8"/>
        <v>40192</v>
      </c>
      <c r="B113" s="8" t="s">
        <v>6</v>
      </c>
      <c r="C113" s="3" t="s">
        <v>7</v>
      </c>
    </row>
    <row r="114" spans="1:3" ht="12.75">
      <c r="A114" s="5">
        <f t="shared" si="8"/>
        <v>40192</v>
      </c>
      <c r="B114" s="8" t="s">
        <v>6</v>
      </c>
      <c r="C114" s="3" t="s">
        <v>7</v>
      </c>
    </row>
    <row r="115" spans="1:3" ht="12.75">
      <c r="A115" s="5">
        <f>A114+1</f>
        <v>40193</v>
      </c>
      <c r="B115" s="6" t="s">
        <v>9</v>
      </c>
      <c r="C115" s="3" t="s">
        <v>4</v>
      </c>
    </row>
    <row r="116" spans="1:3" ht="12.75">
      <c r="A116" s="5">
        <f aca="true" t="shared" si="9" ref="A116:A131">A115</f>
        <v>40193</v>
      </c>
      <c r="B116" s="8" t="s">
        <v>6</v>
      </c>
      <c r="C116" s="3" t="s">
        <v>7</v>
      </c>
    </row>
    <row r="117" spans="1:3" ht="12.75">
      <c r="A117" s="5">
        <f t="shared" si="9"/>
        <v>40193</v>
      </c>
      <c r="B117" s="8" t="s">
        <v>3</v>
      </c>
      <c r="C117" s="7" t="s">
        <v>8</v>
      </c>
    </row>
    <row r="118" spans="1:3" ht="12.75">
      <c r="A118" s="5">
        <f t="shared" si="9"/>
        <v>40193</v>
      </c>
      <c r="B118" s="8" t="s">
        <v>6</v>
      </c>
      <c r="C118" s="3" t="s">
        <v>7</v>
      </c>
    </row>
    <row r="119" spans="1:3" ht="12.75">
      <c r="A119" s="5">
        <f t="shared" si="9"/>
        <v>40193</v>
      </c>
      <c r="B119" s="6" t="s">
        <v>3</v>
      </c>
      <c r="C119" s="3" t="s">
        <v>4</v>
      </c>
    </row>
    <row r="120" spans="1:3" ht="12.75">
      <c r="A120" s="5">
        <f t="shared" si="9"/>
        <v>40193</v>
      </c>
      <c r="B120" s="6" t="s">
        <v>3</v>
      </c>
      <c r="C120" s="7" t="s">
        <v>11</v>
      </c>
    </row>
    <row r="121" spans="1:3" ht="12.75">
      <c r="A121" s="5">
        <f t="shared" si="9"/>
        <v>40193</v>
      </c>
      <c r="B121" s="8" t="s">
        <v>6</v>
      </c>
      <c r="C121" s="3" t="s">
        <v>7</v>
      </c>
    </row>
    <row r="122" spans="1:3" ht="12.75">
      <c r="A122" s="5">
        <f t="shared" si="9"/>
        <v>40193</v>
      </c>
      <c r="B122" s="8" t="s">
        <v>6</v>
      </c>
      <c r="C122" s="3" t="s">
        <v>7</v>
      </c>
    </row>
    <row r="123" spans="1:3" ht="12.75">
      <c r="A123" s="5">
        <f t="shared" si="9"/>
        <v>40193</v>
      </c>
      <c r="B123" s="6" t="s">
        <v>6</v>
      </c>
      <c r="C123" s="3" t="s">
        <v>4</v>
      </c>
    </row>
    <row r="124" spans="1:3" ht="12.75">
      <c r="A124" s="5">
        <f t="shared" si="9"/>
        <v>40193</v>
      </c>
      <c r="B124" s="6" t="s">
        <v>9</v>
      </c>
      <c r="C124" s="3" t="s">
        <v>4</v>
      </c>
    </row>
    <row r="125" spans="1:3" ht="12.75">
      <c r="A125" s="5">
        <f t="shared" si="9"/>
        <v>40193</v>
      </c>
      <c r="B125" s="8" t="s">
        <v>6</v>
      </c>
      <c r="C125" s="3" t="s">
        <v>7</v>
      </c>
    </row>
    <row r="126" spans="1:3" ht="12.75">
      <c r="A126" s="5">
        <f t="shared" si="9"/>
        <v>40193</v>
      </c>
      <c r="B126" s="8" t="s">
        <v>6</v>
      </c>
      <c r="C126" s="7" t="s">
        <v>12</v>
      </c>
    </row>
    <row r="127" spans="1:3" ht="12.75">
      <c r="A127" s="5">
        <f t="shared" si="9"/>
        <v>40193</v>
      </c>
      <c r="B127" s="6" t="s">
        <v>6</v>
      </c>
      <c r="C127" s="3" t="s">
        <v>4</v>
      </c>
    </row>
    <row r="128" spans="1:3" ht="12.75">
      <c r="A128" s="5">
        <f t="shared" si="9"/>
        <v>40193</v>
      </c>
      <c r="B128" s="8" t="s">
        <v>6</v>
      </c>
      <c r="C128" s="3" t="s">
        <v>7</v>
      </c>
    </row>
    <row r="129" spans="1:3" ht="12.75">
      <c r="A129" s="5">
        <f t="shared" si="9"/>
        <v>40193</v>
      </c>
      <c r="B129" s="6" t="s">
        <v>6</v>
      </c>
      <c r="C129" s="3" t="s">
        <v>4</v>
      </c>
    </row>
    <row r="130" spans="1:3" ht="12.75">
      <c r="A130" s="5">
        <f t="shared" si="9"/>
        <v>40193</v>
      </c>
      <c r="B130" s="6" t="s">
        <v>6</v>
      </c>
      <c r="C130" s="3" t="s">
        <v>4</v>
      </c>
    </row>
    <row r="131" spans="1:3" ht="12.75">
      <c r="A131" s="5">
        <f t="shared" si="9"/>
        <v>40193</v>
      </c>
      <c r="B131" s="8" t="s">
        <v>6</v>
      </c>
      <c r="C131" s="7" t="s">
        <v>12</v>
      </c>
    </row>
    <row r="132" spans="1:3" ht="12.75">
      <c r="A132" s="5">
        <f>A131+1</f>
        <v>40194</v>
      </c>
      <c r="B132" s="8" t="s">
        <v>9</v>
      </c>
      <c r="C132" s="3" t="s">
        <v>7</v>
      </c>
    </row>
    <row r="133" spans="1:3" ht="12.75">
      <c r="A133" s="5">
        <f>A132</f>
        <v>40194</v>
      </c>
      <c r="B133" s="8" t="s">
        <v>6</v>
      </c>
      <c r="C133" s="3" t="s">
        <v>7</v>
      </c>
    </row>
    <row r="134" spans="1:3" ht="12.75">
      <c r="A134" s="5">
        <f>A133+1</f>
        <v>40195</v>
      </c>
      <c r="B134" s="6" t="s">
        <v>9</v>
      </c>
      <c r="C134" s="7" t="s">
        <v>5</v>
      </c>
    </row>
    <row r="135" spans="1:3" ht="12.75">
      <c r="A135" s="5">
        <f aca="true" t="shared" si="10" ref="A135:A144">A134</f>
        <v>40195</v>
      </c>
      <c r="B135" s="6" t="s">
        <v>3</v>
      </c>
      <c r="C135" s="3" t="s">
        <v>4</v>
      </c>
    </row>
    <row r="136" spans="1:3" ht="12.75">
      <c r="A136" s="5">
        <f t="shared" si="10"/>
        <v>40195</v>
      </c>
      <c r="B136" s="6" t="s">
        <v>3</v>
      </c>
      <c r="C136" s="3" t="s">
        <v>4</v>
      </c>
    </row>
    <row r="137" spans="1:3" ht="12.75">
      <c r="A137" s="5">
        <f t="shared" si="10"/>
        <v>40195</v>
      </c>
      <c r="B137" s="8" t="s">
        <v>6</v>
      </c>
      <c r="C137" s="7" t="s">
        <v>12</v>
      </c>
    </row>
    <row r="138" spans="1:3" ht="12.75">
      <c r="A138" s="5">
        <f t="shared" si="10"/>
        <v>40195</v>
      </c>
      <c r="B138" s="6" t="s">
        <v>9</v>
      </c>
      <c r="C138" s="3" t="s">
        <v>4</v>
      </c>
    </row>
    <row r="139" spans="1:3" ht="12.75">
      <c r="A139" s="5">
        <f t="shared" si="10"/>
        <v>40195</v>
      </c>
      <c r="B139" s="6" t="s">
        <v>6</v>
      </c>
      <c r="C139" s="3" t="s">
        <v>4</v>
      </c>
    </row>
    <row r="140" spans="1:3" ht="12.75">
      <c r="A140" s="5">
        <f t="shared" si="10"/>
        <v>40195</v>
      </c>
      <c r="B140" s="8" t="s">
        <v>3</v>
      </c>
      <c r="C140" s="7" t="s">
        <v>10</v>
      </c>
    </row>
    <row r="141" spans="1:3" ht="12.75">
      <c r="A141" s="5">
        <f t="shared" si="10"/>
        <v>40195</v>
      </c>
      <c r="B141" s="6" t="s">
        <v>9</v>
      </c>
      <c r="C141" s="7" t="s">
        <v>5</v>
      </c>
    </row>
    <row r="142" spans="1:3" ht="12.75">
      <c r="A142" s="5">
        <f t="shared" si="10"/>
        <v>40195</v>
      </c>
      <c r="B142" s="8" t="s">
        <v>6</v>
      </c>
      <c r="C142" s="3" t="s">
        <v>7</v>
      </c>
    </row>
    <row r="143" spans="1:3" ht="12.75">
      <c r="A143" s="5">
        <f t="shared" si="10"/>
        <v>40195</v>
      </c>
      <c r="B143" s="6" t="s">
        <v>9</v>
      </c>
      <c r="C143" s="7" t="s">
        <v>5</v>
      </c>
    </row>
    <row r="144" spans="1:3" ht="12.75">
      <c r="A144" s="5">
        <f t="shared" si="10"/>
        <v>40195</v>
      </c>
      <c r="B144" s="6" t="s">
        <v>6</v>
      </c>
      <c r="C144" s="7" t="s">
        <v>11</v>
      </c>
    </row>
    <row r="145" spans="1:3" ht="12.75">
      <c r="A145" s="5">
        <f>A144+1</f>
        <v>40196</v>
      </c>
      <c r="B145" s="8" t="s">
        <v>6</v>
      </c>
      <c r="C145" s="3" t="s">
        <v>7</v>
      </c>
    </row>
    <row r="146" spans="1:3" ht="12.75">
      <c r="A146" s="5">
        <f aca="true" t="shared" si="11" ref="A146:A154">A145</f>
        <v>40196</v>
      </c>
      <c r="B146" s="8" t="s">
        <v>3</v>
      </c>
      <c r="C146" s="7" t="s">
        <v>10</v>
      </c>
    </row>
    <row r="147" spans="1:3" ht="12.75">
      <c r="A147" s="5">
        <f t="shared" si="11"/>
        <v>40196</v>
      </c>
      <c r="B147" s="8" t="s">
        <v>6</v>
      </c>
      <c r="C147" s="3" t="s">
        <v>7</v>
      </c>
    </row>
    <row r="148" spans="1:3" ht="12.75">
      <c r="A148" s="5">
        <f t="shared" si="11"/>
        <v>40196</v>
      </c>
      <c r="B148" s="6" t="s">
        <v>6</v>
      </c>
      <c r="C148" s="7" t="s">
        <v>5</v>
      </c>
    </row>
    <row r="149" spans="1:3" ht="12.75">
      <c r="A149" s="5">
        <f t="shared" si="11"/>
        <v>40196</v>
      </c>
      <c r="B149" s="8" t="s">
        <v>9</v>
      </c>
      <c r="C149" s="7" t="s">
        <v>13</v>
      </c>
    </row>
    <row r="150" spans="1:3" ht="12.75">
      <c r="A150" s="5">
        <f t="shared" si="11"/>
        <v>40196</v>
      </c>
      <c r="B150" s="8" t="s">
        <v>6</v>
      </c>
      <c r="C150" s="7" t="s">
        <v>10</v>
      </c>
    </row>
    <row r="151" spans="1:3" ht="12.75">
      <c r="A151" s="5">
        <f t="shared" si="11"/>
        <v>40196</v>
      </c>
      <c r="B151" s="6" t="s">
        <v>9</v>
      </c>
      <c r="C151" s="7" t="s">
        <v>8</v>
      </c>
    </row>
    <row r="152" spans="1:3" ht="12.75">
      <c r="A152" s="5">
        <f t="shared" si="11"/>
        <v>40196</v>
      </c>
      <c r="B152" s="6" t="s">
        <v>6</v>
      </c>
      <c r="C152" s="7" t="s">
        <v>11</v>
      </c>
    </row>
    <row r="153" spans="1:3" ht="12.75">
      <c r="A153" s="5">
        <f t="shared" si="11"/>
        <v>40196</v>
      </c>
      <c r="B153" s="6" t="s">
        <v>9</v>
      </c>
      <c r="C153" s="7" t="s">
        <v>11</v>
      </c>
    </row>
    <row r="154" spans="1:3" ht="12.75">
      <c r="A154" s="5">
        <f t="shared" si="11"/>
        <v>40196</v>
      </c>
      <c r="B154" s="6" t="s">
        <v>9</v>
      </c>
      <c r="C154" s="3" t="s">
        <v>4</v>
      </c>
    </row>
    <row r="155" spans="1:3" ht="12.75">
      <c r="A155" s="5">
        <f>A154+1</f>
        <v>40197</v>
      </c>
      <c r="B155" s="6" t="s">
        <v>6</v>
      </c>
      <c r="C155" s="7" t="s">
        <v>5</v>
      </c>
    </row>
    <row r="156" spans="1:3" ht="12.75">
      <c r="A156" s="5">
        <f>A155</f>
        <v>40197</v>
      </c>
      <c r="B156" s="8" t="s">
        <v>6</v>
      </c>
      <c r="C156" s="3" t="s">
        <v>7</v>
      </c>
    </row>
    <row r="157" spans="1:3" ht="12.75">
      <c r="A157" s="5">
        <f>A156</f>
        <v>40197</v>
      </c>
      <c r="B157" s="6" t="s">
        <v>9</v>
      </c>
      <c r="C157" s="3" t="s">
        <v>4</v>
      </c>
    </row>
    <row r="158" spans="1:3" ht="12.75">
      <c r="A158" s="5">
        <f>A157+1</f>
        <v>40198</v>
      </c>
      <c r="B158" s="6" t="s">
        <v>3</v>
      </c>
      <c r="C158" s="3" t="s">
        <v>4</v>
      </c>
    </row>
    <row r="159" spans="1:3" ht="12.75">
      <c r="A159" s="5">
        <f>A158</f>
        <v>40198</v>
      </c>
      <c r="B159" s="8" t="s">
        <v>6</v>
      </c>
      <c r="C159" s="3" t="s">
        <v>7</v>
      </c>
    </row>
    <row r="160" spans="1:3" ht="12.75">
      <c r="A160" s="5">
        <f>A159</f>
        <v>40198</v>
      </c>
      <c r="B160" s="6" t="s">
        <v>9</v>
      </c>
      <c r="C160" s="7" t="s">
        <v>11</v>
      </c>
    </row>
    <row r="161" spans="1:3" ht="12.75">
      <c r="A161" s="5">
        <f>A160</f>
        <v>40198</v>
      </c>
      <c r="B161" s="6" t="s">
        <v>6</v>
      </c>
      <c r="C161" s="7" t="s">
        <v>5</v>
      </c>
    </row>
    <row r="162" spans="1:3" ht="12.75">
      <c r="A162" s="5">
        <f>A161</f>
        <v>40198</v>
      </c>
      <c r="B162" s="6" t="s">
        <v>6</v>
      </c>
      <c r="C162" s="7" t="s">
        <v>5</v>
      </c>
    </row>
    <row r="163" spans="1:3" ht="12.75">
      <c r="A163" s="5">
        <f>A162</f>
        <v>40198</v>
      </c>
      <c r="B163" s="8" t="s">
        <v>6</v>
      </c>
      <c r="C163" s="7" t="s">
        <v>10</v>
      </c>
    </row>
    <row r="164" spans="1:3" ht="12.75">
      <c r="A164" s="5">
        <f>A163+1</f>
        <v>40199</v>
      </c>
      <c r="B164" s="8" t="s">
        <v>9</v>
      </c>
      <c r="C164" s="3" t="s">
        <v>7</v>
      </c>
    </row>
    <row r="165" spans="1:3" ht="12.75">
      <c r="A165" s="5">
        <f aca="true" t="shared" si="12" ref="A165:A180">A164</f>
        <v>40199</v>
      </c>
      <c r="B165" s="8" t="s">
        <v>6</v>
      </c>
      <c r="C165" s="7" t="s">
        <v>10</v>
      </c>
    </row>
    <row r="166" spans="1:3" ht="12.75">
      <c r="A166" s="5">
        <f t="shared" si="12"/>
        <v>40199</v>
      </c>
      <c r="B166" s="6" t="s">
        <v>3</v>
      </c>
      <c r="C166" s="7" t="s">
        <v>5</v>
      </c>
    </row>
    <row r="167" spans="1:3" ht="12.75">
      <c r="A167" s="5">
        <f t="shared" si="12"/>
        <v>40199</v>
      </c>
      <c r="B167" s="8" t="s">
        <v>6</v>
      </c>
      <c r="C167" s="7" t="s">
        <v>10</v>
      </c>
    </row>
    <row r="168" spans="1:3" ht="12.75">
      <c r="A168" s="5">
        <f t="shared" si="12"/>
        <v>40199</v>
      </c>
      <c r="B168" s="6" t="s">
        <v>3</v>
      </c>
      <c r="C168" s="7" t="s">
        <v>5</v>
      </c>
    </row>
    <row r="169" spans="1:3" ht="12.75">
      <c r="A169" s="5">
        <f t="shared" si="12"/>
        <v>40199</v>
      </c>
      <c r="B169" s="8" t="s">
        <v>6</v>
      </c>
      <c r="C169" s="3" t="s">
        <v>7</v>
      </c>
    </row>
    <row r="170" spans="1:3" ht="12.75">
      <c r="A170" s="5">
        <f t="shared" si="12"/>
        <v>40199</v>
      </c>
      <c r="B170" s="6" t="s">
        <v>6</v>
      </c>
      <c r="C170" s="7" t="s">
        <v>11</v>
      </c>
    </row>
    <row r="171" spans="1:3" ht="12.75">
      <c r="A171" s="5">
        <f t="shared" si="12"/>
        <v>40199</v>
      </c>
      <c r="B171" s="8" t="s">
        <v>6</v>
      </c>
      <c r="C171" s="3" t="s">
        <v>7</v>
      </c>
    </row>
    <row r="172" spans="1:3" ht="12.75">
      <c r="A172" s="5">
        <f t="shared" si="12"/>
        <v>40199</v>
      </c>
      <c r="B172" s="6" t="s">
        <v>9</v>
      </c>
      <c r="C172" s="7" t="s">
        <v>5</v>
      </c>
    </row>
    <row r="173" spans="1:3" ht="12.75">
      <c r="A173" s="5">
        <f t="shared" si="12"/>
        <v>40199</v>
      </c>
      <c r="B173" s="6" t="s">
        <v>3</v>
      </c>
      <c r="C173" s="7" t="s">
        <v>5</v>
      </c>
    </row>
    <row r="174" spans="1:3" ht="12.75">
      <c r="A174" s="5">
        <f t="shared" si="12"/>
        <v>40199</v>
      </c>
      <c r="B174" s="8" t="s">
        <v>6</v>
      </c>
      <c r="C174" s="7" t="s">
        <v>8</v>
      </c>
    </row>
    <row r="175" spans="1:3" ht="12.75">
      <c r="A175" s="5">
        <f t="shared" si="12"/>
        <v>40199</v>
      </c>
      <c r="B175" s="6" t="s">
        <v>6</v>
      </c>
      <c r="C175" s="7" t="s">
        <v>11</v>
      </c>
    </row>
    <row r="176" spans="1:3" ht="12.75">
      <c r="A176" s="5">
        <f t="shared" si="12"/>
        <v>40199</v>
      </c>
      <c r="B176" s="6" t="s">
        <v>6</v>
      </c>
      <c r="C176" s="7" t="s">
        <v>11</v>
      </c>
    </row>
    <row r="177" spans="1:3" ht="12.75">
      <c r="A177" s="5">
        <f t="shared" si="12"/>
        <v>40199</v>
      </c>
      <c r="B177" s="8" t="s">
        <v>6</v>
      </c>
      <c r="C177" s="7" t="s">
        <v>15</v>
      </c>
    </row>
    <row r="178" spans="1:3" ht="12.75">
      <c r="A178" s="5">
        <f t="shared" si="12"/>
        <v>40199</v>
      </c>
      <c r="B178" s="8" t="s">
        <v>3</v>
      </c>
      <c r="C178" s="7" t="s">
        <v>8</v>
      </c>
    </row>
    <row r="179" spans="1:3" ht="12.75">
      <c r="A179" s="5">
        <f t="shared" si="12"/>
        <v>40199</v>
      </c>
      <c r="B179" s="8" t="s">
        <v>9</v>
      </c>
      <c r="C179" s="7" t="s">
        <v>13</v>
      </c>
    </row>
    <row r="180" spans="1:3" ht="12.75">
      <c r="A180" s="5">
        <f t="shared" si="12"/>
        <v>40199</v>
      </c>
      <c r="B180" s="8" t="s">
        <v>3</v>
      </c>
      <c r="C180" s="7" t="s">
        <v>10</v>
      </c>
    </row>
    <row r="181" spans="1:3" ht="12.75">
      <c r="A181" s="5">
        <f>A180+1</f>
        <v>40200</v>
      </c>
      <c r="B181" s="8" t="s">
        <v>6</v>
      </c>
      <c r="C181" s="3" t="s">
        <v>7</v>
      </c>
    </row>
    <row r="182" spans="1:3" ht="12.75">
      <c r="A182" s="5">
        <f>A181</f>
        <v>40200</v>
      </c>
      <c r="B182" s="8" t="s">
        <v>9</v>
      </c>
      <c r="C182" s="3" t="s">
        <v>7</v>
      </c>
    </row>
    <row r="183" spans="1:3" ht="12.75">
      <c r="A183" s="5">
        <f>A182</f>
        <v>40200</v>
      </c>
      <c r="B183" s="6" t="s">
        <v>3</v>
      </c>
      <c r="C183" s="7" t="s">
        <v>5</v>
      </c>
    </row>
    <row r="184" spans="1:3" ht="12.75">
      <c r="A184" s="5">
        <f>A183+1</f>
        <v>40201</v>
      </c>
      <c r="B184" s="8" t="s">
        <v>6</v>
      </c>
      <c r="C184" s="7" t="s">
        <v>12</v>
      </c>
    </row>
    <row r="185" spans="1:3" ht="12.75">
      <c r="A185" s="5">
        <f aca="true" t="shared" si="13" ref="A185:A191">A184</f>
        <v>40201</v>
      </c>
      <c r="B185" s="8" t="s">
        <v>3</v>
      </c>
      <c r="C185" s="7" t="s">
        <v>10</v>
      </c>
    </row>
    <row r="186" spans="1:3" ht="12.75">
      <c r="A186" s="5">
        <f t="shared" si="13"/>
        <v>40201</v>
      </c>
      <c r="B186" s="8" t="s">
        <v>6</v>
      </c>
      <c r="C186" s="7" t="s">
        <v>10</v>
      </c>
    </row>
    <row r="187" spans="1:3" ht="12.75">
      <c r="A187" s="5">
        <f t="shared" si="13"/>
        <v>40201</v>
      </c>
      <c r="B187" s="8" t="s">
        <v>6</v>
      </c>
      <c r="C187" s="7" t="s">
        <v>10</v>
      </c>
    </row>
    <row r="188" spans="1:3" ht="12.75">
      <c r="A188" s="5">
        <f t="shared" si="13"/>
        <v>40201</v>
      </c>
      <c r="B188" s="8" t="s">
        <v>6</v>
      </c>
      <c r="C188" s="3" t="s">
        <v>7</v>
      </c>
    </row>
    <row r="189" spans="1:3" ht="12.75">
      <c r="A189" s="5">
        <f t="shared" si="13"/>
        <v>40201</v>
      </c>
      <c r="B189" s="6" t="s">
        <v>9</v>
      </c>
      <c r="C189" s="3" t="s">
        <v>4</v>
      </c>
    </row>
    <row r="190" spans="1:3" ht="12.75">
      <c r="A190" s="5">
        <f t="shared" si="13"/>
        <v>40201</v>
      </c>
      <c r="B190" s="6" t="s">
        <v>9</v>
      </c>
      <c r="C190" s="3" t="s">
        <v>4</v>
      </c>
    </row>
    <row r="191" spans="1:3" ht="12.75">
      <c r="A191" s="5">
        <f t="shared" si="13"/>
        <v>40201</v>
      </c>
      <c r="B191" s="6" t="s">
        <v>3</v>
      </c>
      <c r="C191" s="3" t="s">
        <v>4</v>
      </c>
    </row>
    <row r="192" spans="1:3" ht="12.75">
      <c r="A192" s="5">
        <f>A191+1</f>
        <v>40202</v>
      </c>
      <c r="B192" s="6" t="s">
        <v>9</v>
      </c>
      <c r="C192" s="3" t="s">
        <v>4</v>
      </c>
    </row>
    <row r="193" spans="1:3" ht="12.75">
      <c r="A193" s="5">
        <f>A192</f>
        <v>40202</v>
      </c>
      <c r="B193" s="6" t="s">
        <v>6</v>
      </c>
      <c r="C193" s="7" t="s">
        <v>5</v>
      </c>
    </row>
    <row r="194" spans="1:3" ht="12.75">
      <c r="A194" s="5">
        <f>A193</f>
        <v>40202</v>
      </c>
      <c r="B194" s="8" t="s">
        <v>3</v>
      </c>
      <c r="C194" s="7" t="s">
        <v>16</v>
      </c>
    </row>
    <row r="195" spans="1:3" ht="12.75">
      <c r="A195" s="5">
        <f>A194</f>
        <v>40202</v>
      </c>
      <c r="B195" s="6" t="s">
        <v>9</v>
      </c>
      <c r="C195" s="7" t="s">
        <v>5</v>
      </c>
    </row>
    <row r="196" spans="1:3" ht="12.75">
      <c r="A196" s="5">
        <f>A195</f>
        <v>40202</v>
      </c>
      <c r="B196" s="8" t="s">
        <v>6</v>
      </c>
      <c r="C196" s="7" t="s">
        <v>12</v>
      </c>
    </row>
    <row r="197" spans="1:3" ht="12.75">
      <c r="A197" s="5">
        <f>A196+1</f>
        <v>40203</v>
      </c>
      <c r="B197" s="6" t="s">
        <v>9</v>
      </c>
      <c r="C197" s="3" t="s">
        <v>4</v>
      </c>
    </row>
    <row r="198" spans="1:3" ht="12.75">
      <c r="A198" s="5">
        <f aca="true" t="shared" si="14" ref="A198:A209">A197</f>
        <v>40203</v>
      </c>
      <c r="B198" s="6" t="s">
        <v>9</v>
      </c>
      <c r="C198" s="7" t="s">
        <v>5</v>
      </c>
    </row>
    <row r="199" spans="1:3" ht="12.75">
      <c r="A199" s="5">
        <f t="shared" si="14"/>
        <v>40203</v>
      </c>
      <c r="B199" s="8" t="s">
        <v>6</v>
      </c>
      <c r="C199" s="7" t="s">
        <v>8</v>
      </c>
    </row>
    <row r="200" spans="1:3" ht="12.75">
      <c r="A200" s="5">
        <f t="shared" si="14"/>
        <v>40203</v>
      </c>
      <c r="B200" s="8" t="s">
        <v>6</v>
      </c>
      <c r="C200" s="7" t="s">
        <v>12</v>
      </c>
    </row>
    <row r="201" spans="1:3" ht="12.75">
      <c r="A201" s="5">
        <f t="shared" si="14"/>
        <v>40203</v>
      </c>
      <c r="B201" s="6" t="s">
        <v>3</v>
      </c>
      <c r="C201" s="3" t="s">
        <v>4</v>
      </c>
    </row>
    <row r="202" spans="1:3" ht="12.75">
      <c r="A202" s="5">
        <f t="shared" si="14"/>
        <v>40203</v>
      </c>
      <c r="B202" s="6" t="s">
        <v>3</v>
      </c>
      <c r="C202" s="7" t="s">
        <v>5</v>
      </c>
    </row>
    <row r="203" spans="1:3" ht="12.75">
      <c r="A203" s="5">
        <f t="shared" si="14"/>
        <v>40203</v>
      </c>
      <c r="B203" s="8" t="s">
        <v>6</v>
      </c>
      <c r="C203" s="3" t="s">
        <v>7</v>
      </c>
    </row>
    <row r="204" spans="1:3" ht="12.75">
      <c r="A204" s="5">
        <f t="shared" si="14"/>
        <v>40203</v>
      </c>
      <c r="B204" s="8" t="s">
        <v>6</v>
      </c>
      <c r="C204" s="7" t="s">
        <v>10</v>
      </c>
    </row>
    <row r="205" spans="1:3" ht="12.75">
      <c r="A205" s="5">
        <f t="shared" si="14"/>
        <v>40203</v>
      </c>
      <c r="B205" s="8" t="s">
        <v>9</v>
      </c>
      <c r="C205" s="3" t="s">
        <v>7</v>
      </c>
    </row>
    <row r="206" spans="1:3" ht="12.75">
      <c r="A206" s="5">
        <f t="shared" si="14"/>
        <v>40203</v>
      </c>
      <c r="B206" s="8" t="s">
        <v>6</v>
      </c>
      <c r="C206" s="7" t="s">
        <v>15</v>
      </c>
    </row>
    <row r="207" spans="1:3" ht="12.75">
      <c r="A207" s="5">
        <f t="shared" si="14"/>
        <v>40203</v>
      </c>
      <c r="B207" s="8" t="s">
        <v>6</v>
      </c>
      <c r="C207" s="7" t="s">
        <v>12</v>
      </c>
    </row>
    <row r="208" spans="1:3" ht="12.75">
      <c r="A208" s="5">
        <f t="shared" si="14"/>
        <v>40203</v>
      </c>
      <c r="B208" s="8" t="s">
        <v>6</v>
      </c>
      <c r="C208" s="3" t="s">
        <v>7</v>
      </c>
    </row>
    <row r="209" spans="1:3" ht="12.75">
      <c r="A209" s="5">
        <f t="shared" si="14"/>
        <v>40203</v>
      </c>
      <c r="B209" s="6" t="s">
        <v>9</v>
      </c>
      <c r="C209" s="3" t="s">
        <v>4</v>
      </c>
    </row>
    <row r="210" spans="1:3" ht="12.75">
      <c r="A210" s="5">
        <f>A209+1</f>
        <v>40204</v>
      </c>
      <c r="B210" s="6" t="s">
        <v>9</v>
      </c>
      <c r="C210" s="7" t="s">
        <v>5</v>
      </c>
    </row>
    <row r="211" spans="1:3" ht="12.75">
      <c r="A211" s="5">
        <f>A210</f>
        <v>40204</v>
      </c>
      <c r="B211" s="8" t="s">
        <v>9</v>
      </c>
      <c r="C211" s="3" t="s">
        <v>7</v>
      </c>
    </row>
    <row r="212" spans="1:3" ht="12.75">
      <c r="A212" s="5">
        <f>A211</f>
        <v>40204</v>
      </c>
      <c r="B212" s="6" t="s">
        <v>9</v>
      </c>
      <c r="C212" s="7" t="s">
        <v>5</v>
      </c>
    </row>
    <row r="213" spans="1:3" ht="12.75">
      <c r="A213" s="5">
        <f>A212</f>
        <v>40204</v>
      </c>
      <c r="B213" s="8" t="s">
        <v>6</v>
      </c>
      <c r="C213" s="3" t="s">
        <v>7</v>
      </c>
    </row>
    <row r="214" spans="1:3" ht="12.75">
      <c r="A214" s="5">
        <f>A213</f>
        <v>40204</v>
      </c>
      <c r="B214" s="6" t="s">
        <v>6</v>
      </c>
      <c r="C214" s="7" t="s">
        <v>11</v>
      </c>
    </row>
    <row r="215" spans="1:3" ht="12.75">
      <c r="A215" s="5">
        <f>A214+1</f>
        <v>40205</v>
      </c>
      <c r="B215" s="8" t="s">
        <v>6</v>
      </c>
      <c r="C215" s="7" t="s">
        <v>14</v>
      </c>
    </row>
    <row r="216" spans="1:3" ht="12.75">
      <c r="A216" s="5">
        <f aca="true" t="shared" si="15" ref="A216:A222">A215</f>
        <v>40205</v>
      </c>
      <c r="B216" s="8" t="s">
        <v>6</v>
      </c>
      <c r="C216" s="3" t="s">
        <v>7</v>
      </c>
    </row>
    <row r="217" spans="1:3" ht="12.75">
      <c r="A217" s="5">
        <f t="shared" si="15"/>
        <v>40205</v>
      </c>
      <c r="B217" s="6" t="s">
        <v>9</v>
      </c>
      <c r="C217" s="7" t="s">
        <v>8</v>
      </c>
    </row>
    <row r="218" spans="1:3" ht="12.75">
      <c r="A218" s="5">
        <f t="shared" si="15"/>
        <v>40205</v>
      </c>
      <c r="B218" s="8" t="s">
        <v>6</v>
      </c>
      <c r="C218" s="3" t="s">
        <v>7</v>
      </c>
    </row>
    <row r="219" spans="1:3" ht="12.75">
      <c r="A219" s="5">
        <f t="shared" si="15"/>
        <v>40205</v>
      </c>
      <c r="B219" s="8" t="s">
        <v>6</v>
      </c>
      <c r="C219" s="3" t="s">
        <v>7</v>
      </c>
    </row>
    <row r="220" spans="1:3" ht="12.75">
      <c r="A220" s="5">
        <f t="shared" si="15"/>
        <v>40205</v>
      </c>
      <c r="B220" s="8" t="s">
        <v>6</v>
      </c>
      <c r="C220" s="7" t="s">
        <v>14</v>
      </c>
    </row>
    <row r="221" spans="1:3" ht="12.75">
      <c r="A221" s="5">
        <f t="shared" si="15"/>
        <v>40205</v>
      </c>
      <c r="B221" s="8" t="s">
        <v>6</v>
      </c>
      <c r="C221" s="7" t="s">
        <v>8</v>
      </c>
    </row>
    <row r="222" spans="1:3" ht="12.75">
      <c r="A222" s="5">
        <f t="shared" si="15"/>
        <v>40205</v>
      </c>
      <c r="B222" s="8" t="s">
        <v>6</v>
      </c>
      <c r="C222" s="7" t="s">
        <v>10</v>
      </c>
    </row>
    <row r="223" spans="1:3" ht="12.75">
      <c r="A223" s="5">
        <f>A222+1</f>
        <v>40206</v>
      </c>
      <c r="B223" s="8" t="s">
        <v>6</v>
      </c>
      <c r="C223" s="7" t="s">
        <v>10</v>
      </c>
    </row>
    <row r="224" spans="1:3" ht="12.75">
      <c r="A224" s="5">
        <f aca="true" t="shared" si="16" ref="A224:A231">A223</f>
        <v>40206</v>
      </c>
      <c r="B224" s="6" t="s">
        <v>6</v>
      </c>
      <c r="C224" s="7" t="s">
        <v>5</v>
      </c>
    </row>
    <row r="225" spans="1:3" ht="12.75">
      <c r="A225" s="5">
        <f t="shared" si="16"/>
        <v>40206</v>
      </c>
      <c r="B225" s="6" t="s">
        <v>9</v>
      </c>
      <c r="C225" s="7" t="s">
        <v>11</v>
      </c>
    </row>
    <row r="226" spans="1:3" ht="12.75">
      <c r="A226" s="5">
        <f t="shared" si="16"/>
        <v>40206</v>
      </c>
      <c r="B226" s="6" t="s">
        <v>6</v>
      </c>
      <c r="C226" s="7" t="s">
        <v>5</v>
      </c>
    </row>
    <row r="227" spans="1:3" ht="12.75">
      <c r="A227" s="5">
        <f t="shared" si="16"/>
        <v>40206</v>
      </c>
      <c r="B227" s="6" t="s">
        <v>9</v>
      </c>
      <c r="C227" s="3" t="s">
        <v>4</v>
      </c>
    </row>
    <row r="228" spans="1:3" ht="12.75">
      <c r="A228" s="5">
        <f t="shared" si="16"/>
        <v>40206</v>
      </c>
      <c r="B228" s="8" t="s">
        <v>6</v>
      </c>
      <c r="C228" s="7" t="s">
        <v>10</v>
      </c>
    </row>
    <row r="229" spans="1:3" ht="12.75">
      <c r="A229" s="5">
        <f t="shared" si="16"/>
        <v>40206</v>
      </c>
      <c r="B229" s="6" t="s">
        <v>9</v>
      </c>
      <c r="C229" s="3" t="s">
        <v>4</v>
      </c>
    </row>
    <row r="230" spans="1:3" ht="12.75">
      <c r="A230" s="5">
        <f t="shared" si="16"/>
        <v>40206</v>
      </c>
      <c r="B230" s="8" t="s">
        <v>6</v>
      </c>
      <c r="C230" s="3" t="s">
        <v>7</v>
      </c>
    </row>
    <row r="231" spans="1:3" ht="12.75">
      <c r="A231" s="5">
        <f t="shared" si="16"/>
        <v>40206</v>
      </c>
      <c r="B231" s="8" t="s">
        <v>6</v>
      </c>
      <c r="C231" s="3" t="s">
        <v>7</v>
      </c>
    </row>
    <row r="232" spans="1:3" ht="12.75">
      <c r="A232" s="5">
        <f>A231+1</f>
        <v>40207</v>
      </c>
      <c r="B232" s="6" t="s">
        <v>6</v>
      </c>
      <c r="C232" s="7" t="s">
        <v>5</v>
      </c>
    </row>
    <row r="233" spans="1:3" ht="12.75">
      <c r="A233" s="5">
        <f>A232</f>
        <v>40207</v>
      </c>
      <c r="B233" s="8" t="s">
        <v>9</v>
      </c>
      <c r="C233" s="3" t="s">
        <v>7</v>
      </c>
    </row>
    <row r="234" spans="1:3" ht="12.75">
      <c r="A234" s="5">
        <f>A233</f>
        <v>40207</v>
      </c>
      <c r="B234" s="6" t="s">
        <v>9</v>
      </c>
      <c r="C234" s="7" t="s">
        <v>5</v>
      </c>
    </row>
    <row r="235" spans="1:3" ht="12.75">
      <c r="A235" s="5">
        <f>A234</f>
        <v>40207</v>
      </c>
      <c r="B235" s="8" t="s">
        <v>6</v>
      </c>
      <c r="C235" s="7" t="s">
        <v>8</v>
      </c>
    </row>
    <row r="236" spans="1:3" ht="12.75">
      <c r="A236" s="5">
        <f>A235+1</f>
        <v>40208</v>
      </c>
      <c r="B236" s="6" t="s">
        <v>9</v>
      </c>
      <c r="C236" s="3" t="s">
        <v>4</v>
      </c>
    </row>
    <row r="237" spans="1:3" ht="12.75">
      <c r="A237" s="5">
        <f>A236</f>
        <v>40208</v>
      </c>
      <c r="B237" s="6" t="s">
        <v>9</v>
      </c>
      <c r="C237" s="3" t="s">
        <v>4</v>
      </c>
    </row>
    <row r="238" spans="1:3" ht="12.75">
      <c r="A238" s="5">
        <f>A237</f>
        <v>40208</v>
      </c>
      <c r="B238" s="6" t="s">
        <v>3</v>
      </c>
      <c r="C238" s="3" t="s">
        <v>4</v>
      </c>
    </row>
    <row r="239" spans="1:3" ht="12.75">
      <c r="A239" s="5">
        <f>A238</f>
        <v>40208</v>
      </c>
      <c r="B239" s="8" t="s">
        <v>6</v>
      </c>
      <c r="C239" s="7" t="s">
        <v>15</v>
      </c>
    </row>
    <row r="240" spans="1:3" ht="12.75">
      <c r="A240" s="5">
        <f>A239</f>
        <v>40208</v>
      </c>
      <c r="B240" s="8" t="s">
        <v>6</v>
      </c>
      <c r="C240" s="3" t="s">
        <v>7</v>
      </c>
    </row>
    <row r="241" spans="1:3" ht="12.75">
      <c r="A241" s="5">
        <f>A240+1</f>
        <v>40209</v>
      </c>
      <c r="B241" s="6" t="s">
        <v>3</v>
      </c>
      <c r="C241" s="7" t="s">
        <v>5</v>
      </c>
    </row>
    <row r="242" spans="1:3" ht="12.75">
      <c r="A242" s="5">
        <f aca="true" t="shared" si="17" ref="A242:A248">A241</f>
        <v>40209</v>
      </c>
      <c r="B242" s="6" t="s">
        <v>3</v>
      </c>
      <c r="C242" s="3" t="s">
        <v>4</v>
      </c>
    </row>
    <row r="243" spans="1:3" ht="12.75">
      <c r="A243" s="5">
        <f t="shared" si="17"/>
        <v>40209</v>
      </c>
      <c r="B243" s="8" t="s">
        <v>9</v>
      </c>
      <c r="C243" s="7" t="s">
        <v>13</v>
      </c>
    </row>
    <row r="244" spans="1:3" ht="12.75">
      <c r="A244" s="5">
        <f t="shared" si="17"/>
        <v>40209</v>
      </c>
      <c r="B244" s="6" t="s">
        <v>9</v>
      </c>
      <c r="C244" s="3" t="s">
        <v>4</v>
      </c>
    </row>
    <row r="245" spans="1:3" ht="12.75">
      <c r="A245" s="5">
        <f t="shared" si="17"/>
        <v>40209</v>
      </c>
      <c r="B245" s="6" t="s">
        <v>9</v>
      </c>
      <c r="C245" s="7" t="s">
        <v>8</v>
      </c>
    </row>
    <row r="246" spans="1:3" ht="12.75">
      <c r="A246" s="5">
        <f t="shared" si="17"/>
        <v>40209</v>
      </c>
      <c r="B246" s="6" t="s">
        <v>6</v>
      </c>
      <c r="C246" s="7" t="s">
        <v>5</v>
      </c>
    </row>
    <row r="247" spans="1:3" ht="12.75">
      <c r="A247" s="5">
        <f t="shared" si="17"/>
        <v>40209</v>
      </c>
      <c r="B247" s="8" t="s">
        <v>6</v>
      </c>
      <c r="C247" s="7" t="s">
        <v>8</v>
      </c>
    </row>
    <row r="248" spans="1:3" ht="12.75">
      <c r="A248" s="5">
        <f t="shared" si="17"/>
        <v>40209</v>
      </c>
      <c r="B248" s="6" t="s">
        <v>3</v>
      </c>
      <c r="C248" s="7" t="s">
        <v>5</v>
      </c>
    </row>
    <row r="249" spans="1:3" ht="12.75">
      <c r="A249" s="5">
        <f>A248+1</f>
        <v>40210</v>
      </c>
      <c r="B249" s="6" t="s">
        <v>9</v>
      </c>
      <c r="C249" s="3" t="s">
        <v>4</v>
      </c>
    </row>
    <row r="250" spans="1:3" ht="12.75">
      <c r="A250" s="5">
        <f aca="true" t="shared" si="18" ref="A250:A269">A249</f>
        <v>40210</v>
      </c>
      <c r="B250" s="8" t="s">
        <v>3</v>
      </c>
      <c r="C250" s="7" t="s">
        <v>8</v>
      </c>
    </row>
    <row r="251" spans="1:3" ht="12.75">
      <c r="A251" s="5">
        <f t="shared" si="18"/>
        <v>40210</v>
      </c>
      <c r="B251" s="8" t="s">
        <v>6</v>
      </c>
      <c r="C251" s="7" t="s">
        <v>12</v>
      </c>
    </row>
    <row r="252" spans="1:3" ht="12.75">
      <c r="A252" s="5">
        <f t="shared" si="18"/>
        <v>40210</v>
      </c>
      <c r="B252" s="6" t="s">
        <v>6</v>
      </c>
      <c r="C252" s="7" t="s">
        <v>5</v>
      </c>
    </row>
    <row r="253" spans="1:3" ht="12.75">
      <c r="A253" s="5">
        <f t="shared" si="18"/>
        <v>40210</v>
      </c>
      <c r="B253" s="8" t="s">
        <v>6</v>
      </c>
      <c r="C253" s="3" t="s">
        <v>7</v>
      </c>
    </row>
    <row r="254" spans="1:3" ht="12.75">
      <c r="A254" s="5">
        <f t="shared" si="18"/>
        <v>40210</v>
      </c>
      <c r="B254" s="8" t="s">
        <v>6</v>
      </c>
      <c r="C254" s="3" t="s">
        <v>7</v>
      </c>
    </row>
    <row r="255" spans="1:3" ht="12.75">
      <c r="A255" s="5">
        <f t="shared" si="18"/>
        <v>40210</v>
      </c>
      <c r="B255" s="8" t="s">
        <v>3</v>
      </c>
      <c r="C255" s="7" t="s">
        <v>8</v>
      </c>
    </row>
    <row r="256" spans="1:3" ht="12.75">
      <c r="A256" s="5">
        <f t="shared" si="18"/>
        <v>40210</v>
      </c>
      <c r="B256" s="8" t="s">
        <v>6</v>
      </c>
      <c r="C256" s="3" t="s">
        <v>7</v>
      </c>
    </row>
    <row r="257" spans="1:3" ht="12.75">
      <c r="A257" s="5">
        <f t="shared" si="18"/>
        <v>40210</v>
      </c>
      <c r="B257" s="6" t="s">
        <v>6</v>
      </c>
      <c r="C257" s="3" t="s">
        <v>4</v>
      </c>
    </row>
    <row r="258" spans="1:3" ht="12.75">
      <c r="A258" s="5">
        <f t="shared" si="18"/>
        <v>40210</v>
      </c>
      <c r="B258" s="6" t="s">
        <v>6</v>
      </c>
      <c r="C258" s="7" t="s">
        <v>5</v>
      </c>
    </row>
    <row r="259" spans="1:3" ht="12.75">
      <c r="A259" s="5">
        <f t="shared" si="18"/>
        <v>40210</v>
      </c>
      <c r="B259" s="8" t="s">
        <v>9</v>
      </c>
      <c r="C259" s="7" t="s">
        <v>13</v>
      </c>
    </row>
    <row r="260" spans="1:3" ht="12.75">
      <c r="A260" s="5">
        <f t="shared" si="18"/>
        <v>40210</v>
      </c>
      <c r="B260" s="6" t="s">
        <v>3</v>
      </c>
      <c r="C260" s="3" t="s">
        <v>4</v>
      </c>
    </row>
    <row r="261" spans="1:3" ht="12.75">
      <c r="A261" s="5">
        <f t="shared" si="18"/>
        <v>40210</v>
      </c>
      <c r="B261" s="8" t="s">
        <v>3</v>
      </c>
      <c r="C261" s="3" t="s">
        <v>7</v>
      </c>
    </row>
    <row r="262" spans="1:3" ht="12.75">
      <c r="A262" s="5">
        <f t="shared" si="18"/>
        <v>40210</v>
      </c>
      <c r="B262" s="6" t="s">
        <v>6</v>
      </c>
      <c r="C262" s="3" t="s">
        <v>4</v>
      </c>
    </row>
    <row r="263" spans="1:3" ht="12.75">
      <c r="A263" s="5">
        <f t="shared" si="18"/>
        <v>40210</v>
      </c>
      <c r="B263" s="8" t="s">
        <v>6</v>
      </c>
      <c r="C263" s="7" t="s">
        <v>8</v>
      </c>
    </row>
    <row r="264" spans="1:3" ht="12.75">
      <c r="A264" s="5">
        <f t="shared" si="18"/>
        <v>40210</v>
      </c>
      <c r="B264" s="6" t="s">
        <v>9</v>
      </c>
      <c r="C264" s="3" t="s">
        <v>4</v>
      </c>
    </row>
    <row r="265" spans="1:3" ht="12.75">
      <c r="A265" s="5">
        <f t="shared" si="18"/>
        <v>40210</v>
      </c>
      <c r="B265" s="8" t="s">
        <v>6</v>
      </c>
      <c r="C265" s="7" t="s">
        <v>8</v>
      </c>
    </row>
    <row r="266" spans="1:3" ht="12.75">
      <c r="A266" s="5">
        <f t="shared" si="18"/>
        <v>40210</v>
      </c>
      <c r="B266" s="8" t="s">
        <v>3</v>
      </c>
      <c r="C266" s="7" t="s">
        <v>8</v>
      </c>
    </row>
    <row r="267" spans="1:3" ht="12.75">
      <c r="A267" s="5">
        <f t="shared" si="18"/>
        <v>40210</v>
      </c>
      <c r="B267" s="6" t="s">
        <v>6</v>
      </c>
      <c r="C267" s="3" t="s">
        <v>4</v>
      </c>
    </row>
    <row r="268" spans="1:3" ht="12.75">
      <c r="A268" s="5">
        <f t="shared" si="18"/>
        <v>40210</v>
      </c>
      <c r="B268" s="6" t="s">
        <v>9</v>
      </c>
      <c r="C268" s="7" t="s">
        <v>8</v>
      </c>
    </row>
    <row r="269" spans="1:3" ht="12.75">
      <c r="A269" s="5">
        <f t="shared" si="18"/>
        <v>40210</v>
      </c>
      <c r="B269" s="8" t="s">
        <v>6</v>
      </c>
      <c r="C269" s="7" t="s">
        <v>14</v>
      </c>
    </row>
    <row r="270" spans="1:3" ht="12.75">
      <c r="A270" s="5">
        <f>A269+1</f>
        <v>40211</v>
      </c>
      <c r="B270" s="6" t="s">
        <v>3</v>
      </c>
      <c r="C270" s="3" t="s">
        <v>4</v>
      </c>
    </row>
    <row r="271" spans="1:3" ht="12.75">
      <c r="A271" s="5">
        <f>A270</f>
        <v>40211</v>
      </c>
      <c r="B271" s="8" t="s">
        <v>6</v>
      </c>
      <c r="C271" s="7" t="s">
        <v>14</v>
      </c>
    </row>
    <row r="272" spans="1:3" ht="12.75">
      <c r="A272" s="5">
        <f>A271</f>
        <v>40211</v>
      </c>
      <c r="B272" s="6" t="s">
        <v>6</v>
      </c>
      <c r="C272" s="3" t="s">
        <v>4</v>
      </c>
    </row>
    <row r="273" spans="1:3" ht="12.75">
      <c r="A273" s="5">
        <f>A272</f>
        <v>40211</v>
      </c>
      <c r="B273" s="6" t="s">
        <v>3</v>
      </c>
      <c r="C273" s="3" t="s">
        <v>4</v>
      </c>
    </row>
    <row r="274" spans="1:3" ht="12.75">
      <c r="A274" s="5">
        <f>A273</f>
        <v>40211</v>
      </c>
      <c r="B274" s="6" t="s">
        <v>9</v>
      </c>
      <c r="C274" s="3" t="s">
        <v>4</v>
      </c>
    </row>
    <row r="275" spans="1:3" ht="12.75">
      <c r="A275" s="5">
        <f>A274+1</f>
        <v>40212</v>
      </c>
      <c r="B275" s="6" t="s">
        <v>9</v>
      </c>
      <c r="C275" s="7" t="s">
        <v>5</v>
      </c>
    </row>
    <row r="276" spans="1:3" ht="12.75">
      <c r="A276" s="5">
        <f aca="true" t="shared" si="19" ref="A276:A287">A275</f>
        <v>40212</v>
      </c>
      <c r="B276" s="6" t="s">
        <v>9</v>
      </c>
      <c r="C276" s="7" t="s">
        <v>8</v>
      </c>
    </row>
    <row r="277" spans="1:3" ht="12.75">
      <c r="A277" s="5">
        <f t="shared" si="19"/>
        <v>40212</v>
      </c>
      <c r="B277" s="6" t="s">
        <v>6</v>
      </c>
      <c r="C277" s="7" t="s">
        <v>5</v>
      </c>
    </row>
    <row r="278" spans="1:3" ht="12.75">
      <c r="A278" s="5">
        <f t="shared" si="19"/>
        <v>40212</v>
      </c>
      <c r="B278" s="8" t="s">
        <v>6</v>
      </c>
      <c r="C278" s="3" t="s">
        <v>7</v>
      </c>
    </row>
    <row r="279" spans="1:3" ht="12.75">
      <c r="A279" s="5">
        <f t="shared" si="19"/>
        <v>40212</v>
      </c>
      <c r="B279" s="8" t="s">
        <v>6</v>
      </c>
      <c r="C279" s="3" t="s">
        <v>7</v>
      </c>
    </row>
    <row r="280" spans="1:3" ht="12.75">
      <c r="A280" s="5">
        <f t="shared" si="19"/>
        <v>40212</v>
      </c>
      <c r="B280" s="8" t="s">
        <v>9</v>
      </c>
      <c r="C280" s="7" t="s">
        <v>17</v>
      </c>
    </row>
    <row r="281" spans="1:3" ht="12.75">
      <c r="A281" s="5">
        <f t="shared" si="19"/>
        <v>40212</v>
      </c>
      <c r="B281" s="6" t="s">
        <v>9</v>
      </c>
      <c r="C281" s="3" t="s">
        <v>4</v>
      </c>
    </row>
    <row r="282" spans="1:3" ht="12.75">
      <c r="A282" s="5">
        <f t="shared" si="19"/>
        <v>40212</v>
      </c>
      <c r="B282" s="6" t="s">
        <v>6</v>
      </c>
      <c r="C282" s="3" t="s">
        <v>4</v>
      </c>
    </row>
    <row r="283" spans="1:3" ht="12.75">
      <c r="A283" s="5">
        <f t="shared" si="19"/>
        <v>40212</v>
      </c>
      <c r="B283" s="8" t="s">
        <v>3</v>
      </c>
      <c r="C283" s="3" t="s">
        <v>7</v>
      </c>
    </row>
    <row r="284" spans="1:3" ht="12.75">
      <c r="A284" s="5">
        <f t="shared" si="19"/>
        <v>40212</v>
      </c>
      <c r="B284" s="8" t="s">
        <v>6</v>
      </c>
      <c r="C284" s="7" t="s">
        <v>10</v>
      </c>
    </row>
    <row r="285" spans="1:3" ht="12.75">
      <c r="A285" s="5">
        <f t="shared" si="19"/>
        <v>40212</v>
      </c>
      <c r="B285" s="8" t="s">
        <v>6</v>
      </c>
      <c r="C285" s="7" t="s">
        <v>14</v>
      </c>
    </row>
    <row r="286" spans="1:3" ht="12.75">
      <c r="A286" s="5">
        <f t="shared" si="19"/>
        <v>40212</v>
      </c>
      <c r="B286" s="6" t="s">
        <v>6</v>
      </c>
      <c r="C286" s="7" t="s">
        <v>5</v>
      </c>
    </row>
    <row r="287" spans="1:3" ht="12.75">
      <c r="A287" s="5">
        <f t="shared" si="19"/>
        <v>40212</v>
      </c>
      <c r="B287" s="8" t="s">
        <v>9</v>
      </c>
      <c r="C287" s="3" t="s">
        <v>7</v>
      </c>
    </row>
    <row r="288" spans="1:3" ht="12.75">
      <c r="A288" s="5">
        <f>A287+1</f>
        <v>40213</v>
      </c>
      <c r="B288" s="6" t="s">
        <v>9</v>
      </c>
      <c r="C288" s="3" t="s">
        <v>4</v>
      </c>
    </row>
    <row r="289" spans="1:3" ht="12.75">
      <c r="A289" s="5">
        <f aca="true" t="shared" si="20" ref="A289:A296">A288</f>
        <v>40213</v>
      </c>
      <c r="B289" s="8" t="s">
        <v>6</v>
      </c>
      <c r="C289" s="7" t="s">
        <v>8</v>
      </c>
    </row>
    <row r="290" spans="1:3" ht="12.75">
      <c r="A290" s="5">
        <f t="shared" si="20"/>
        <v>40213</v>
      </c>
      <c r="B290" s="8" t="s">
        <v>6</v>
      </c>
      <c r="C290" s="7" t="s">
        <v>12</v>
      </c>
    </row>
    <row r="291" spans="1:3" ht="12.75">
      <c r="A291" s="5">
        <f t="shared" si="20"/>
        <v>40213</v>
      </c>
      <c r="B291" s="6" t="s">
        <v>3</v>
      </c>
      <c r="C291" s="7" t="s">
        <v>5</v>
      </c>
    </row>
    <row r="292" spans="1:3" ht="12.75">
      <c r="A292" s="5">
        <f t="shared" si="20"/>
        <v>40213</v>
      </c>
      <c r="B292" s="6" t="s">
        <v>6</v>
      </c>
      <c r="C292" s="3" t="s">
        <v>4</v>
      </c>
    </row>
    <row r="293" spans="1:3" ht="12.75">
      <c r="A293" s="5">
        <f t="shared" si="20"/>
        <v>40213</v>
      </c>
      <c r="B293" s="8" t="s">
        <v>9</v>
      </c>
      <c r="C293" s="3" t="s">
        <v>7</v>
      </c>
    </row>
    <row r="294" spans="1:3" ht="12.75">
      <c r="A294" s="5">
        <f t="shared" si="20"/>
        <v>40213</v>
      </c>
      <c r="B294" s="6" t="s">
        <v>6</v>
      </c>
      <c r="C294" s="3" t="s">
        <v>4</v>
      </c>
    </row>
    <row r="295" spans="1:3" ht="12.75">
      <c r="A295" s="5">
        <f t="shared" si="20"/>
        <v>40213</v>
      </c>
      <c r="B295" s="6" t="s">
        <v>6</v>
      </c>
      <c r="C295" s="7" t="s">
        <v>11</v>
      </c>
    </row>
    <row r="296" spans="1:3" ht="12.75">
      <c r="A296" s="5">
        <f t="shared" si="20"/>
        <v>40213</v>
      </c>
      <c r="B296" s="6" t="s">
        <v>9</v>
      </c>
      <c r="C296" s="7" t="s">
        <v>5</v>
      </c>
    </row>
    <row r="297" spans="1:3" ht="12.75">
      <c r="A297" s="5">
        <f>A296+1</f>
        <v>40214</v>
      </c>
      <c r="B297" s="8" t="s">
        <v>6</v>
      </c>
      <c r="C297" s="7" t="s">
        <v>12</v>
      </c>
    </row>
    <row r="298" spans="1:3" ht="12.75">
      <c r="A298" s="5">
        <f>A297</f>
        <v>40214</v>
      </c>
      <c r="B298" s="8" t="s">
        <v>6</v>
      </c>
      <c r="C298" s="7" t="s">
        <v>14</v>
      </c>
    </row>
    <row r="299" spans="1:3" ht="12.75">
      <c r="A299" s="5">
        <f>A298</f>
        <v>40214</v>
      </c>
      <c r="B299" s="6" t="s">
        <v>9</v>
      </c>
      <c r="C299" s="3" t="s">
        <v>4</v>
      </c>
    </row>
    <row r="300" spans="1:3" ht="12.75">
      <c r="A300" s="5">
        <f>A299</f>
        <v>40214</v>
      </c>
      <c r="B300" s="6" t="s">
        <v>3</v>
      </c>
      <c r="C300" s="3" t="s">
        <v>4</v>
      </c>
    </row>
    <row r="301" spans="1:3" ht="12.75">
      <c r="A301" s="5">
        <f>A300+1</f>
        <v>40215</v>
      </c>
      <c r="B301" s="8" t="s">
        <v>9</v>
      </c>
      <c r="C301" s="7" t="s">
        <v>17</v>
      </c>
    </row>
    <row r="302" spans="1:3" ht="12.75">
      <c r="A302" s="5">
        <f>A301</f>
        <v>40215</v>
      </c>
      <c r="B302" s="8" t="s">
        <v>6</v>
      </c>
      <c r="C302" s="3" t="s">
        <v>7</v>
      </c>
    </row>
    <row r="303" spans="1:3" ht="12.75">
      <c r="A303" s="5">
        <f>A302</f>
        <v>40215</v>
      </c>
      <c r="B303" s="8" t="s">
        <v>3</v>
      </c>
      <c r="C303" s="3" t="s">
        <v>7</v>
      </c>
    </row>
    <row r="304" spans="1:3" ht="12.75">
      <c r="A304" s="5">
        <f>A303</f>
        <v>40215</v>
      </c>
      <c r="B304" s="6" t="s">
        <v>3</v>
      </c>
      <c r="C304" s="7" t="s">
        <v>5</v>
      </c>
    </row>
    <row r="305" spans="1:3" ht="12.75">
      <c r="A305" s="5">
        <f>A304</f>
        <v>40215</v>
      </c>
      <c r="B305" s="6" t="s">
        <v>9</v>
      </c>
      <c r="C305" s="3" t="s">
        <v>4</v>
      </c>
    </row>
    <row r="306" spans="1:3" ht="12.75">
      <c r="A306" s="5">
        <f>A305</f>
        <v>40215</v>
      </c>
      <c r="B306" s="6" t="s">
        <v>6</v>
      </c>
      <c r="C306" s="7" t="s">
        <v>5</v>
      </c>
    </row>
    <row r="307" spans="1:3" ht="12.75">
      <c r="A307" s="5">
        <f>A306+1</f>
        <v>40216</v>
      </c>
      <c r="B307" s="8" t="s">
        <v>6</v>
      </c>
      <c r="C307" s="3" t="s">
        <v>7</v>
      </c>
    </row>
    <row r="308" spans="1:3" ht="12.75">
      <c r="A308" s="5">
        <f aca="true" t="shared" si="21" ref="A308:A313">A307</f>
        <v>40216</v>
      </c>
      <c r="B308" s="8" t="s">
        <v>6</v>
      </c>
      <c r="C308" s="3" t="s">
        <v>7</v>
      </c>
    </row>
    <row r="309" spans="1:3" ht="12.75">
      <c r="A309" s="5">
        <f t="shared" si="21"/>
        <v>40216</v>
      </c>
      <c r="B309" s="8" t="s">
        <v>6</v>
      </c>
      <c r="C309" s="3" t="s">
        <v>7</v>
      </c>
    </row>
    <row r="310" spans="1:3" ht="12.75">
      <c r="A310" s="5">
        <f t="shared" si="21"/>
        <v>40216</v>
      </c>
      <c r="B310" s="8" t="s">
        <v>6</v>
      </c>
      <c r="C310" s="3" t="s">
        <v>7</v>
      </c>
    </row>
    <row r="311" spans="1:3" ht="12.75">
      <c r="A311" s="5">
        <f t="shared" si="21"/>
        <v>40216</v>
      </c>
      <c r="B311" s="6" t="s">
        <v>9</v>
      </c>
      <c r="C311" s="7" t="s">
        <v>8</v>
      </c>
    </row>
    <row r="312" spans="1:3" ht="12.75">
      <c r="A312" s="5">
        <f t="shared" si="21"/>
        <v>40216</v>
      </c>
      <c r="B312" s="8" t="s">
        <v>6</v>
      </c>
      <c r="C312" s="3" t="s">
        <v>7</v>
      </c>
    </row>
    <row r="313" spans="1:3" ht="12.75">
      <c r="A313" s="5">
        <f t="shared" si="21"/>
        <v>40216</v>
      </c>
      <c r="B313" s="8" t="s">
        <v>6</v>
      </c>
      <c r="C313" s="3" t="s">
        <v>7</v>
      </c>
    </row>
    <row r="314" spans="1:3" ht="12.75">
      <c r="A314" s="5">
        <f>A313+1</f>
        <v>40217</v>
      </c>
      <c r="B314" s="6" t="s">
        <v>9</v>
      </c>
      <c r="C314" s="7" t="s">
        <v>8</v>
      </c>
    </row>
    <row r="315" spans="1:3" ht="12.75">
      <c r="A315" s="5">
        <f>A314</f>
        <v>40217</v>
      </c>
      <c r="B315" s="6" t="s">
        <v>9</v>
      </c>
      <c r="C315" s="3" t="s">
        <v>4</v>
      </c>
    </row>
    <row r="316" spans="1:3" ht="12.75">
      <c r="A316" s="5">
        <f>A315</f>
        <v>40217</v>
      </c>
      <c r="B316" s="6" t="s">
        <v>9</v>
      </c>
      <c r="C316" s="7" t="s">
        <v>8</v>
      </c>
    </row>
    <row r="317" spans="1:3" ht="12.75">
      <c r="A317" s="5">
        <f>A316</f>
        <v>40217</v>
      </c>
      <c r="B317" s="8" t="s">
        <v>9</v>
      </c>
      <c r="C317" s="3" t="s">
        <v>7</v>
      </c>
    </row>
    <row r="318" spans="1:3" ht="12.75">
      <c r="A318" s="5">
        <f>A317</f>
        <v>40217</v>
      </c>
      <c r="B318" s="6" t="s">
        <v>9</v>
      </c>
      <c r="C318" s="3" t="s">
        <v>4</v>
      </c>
    </row>
    <row r="319" spans="1:3" ht="12.75">
      <c r="A319" s="5">
        <f>A318</f>
        <v>40217</v>
      </c>
      <c r="B319" s="8" t="s">
        <v>9</v>
      </c>
      <c r="C319" s="7" t="s">
        <v>13</v>
      </c>
    </row>
    <row r="320" spans="1:3" ht="12.75">
      <c r="A320" s="5">
        <f>A319+1</f>
        <v>40218</v>
      </c>
      <c r="B320" s="6" t="s">
        <v>9</v>
      </c>
      <c r="C320" s="7" t="s">
        <v>5</v>
      </c>
    </row>
    <row r="321" spans="1:3" ht="12.75">
      <c r="A321" s="5">
        <f aca="true" t="shared" si="22" ref="A321:A326">A320</f>
        <v>40218</v>
      </c>
      <c r="B321" s="6" t="s">
        <v>6</v>
      </c>
      <c r="C321" s="7" t="s">
        <v>5</v>
      </c>
    </row>
    <row r="322" spans="1:3" ht="12.75">
      <c r="A322" s="5">
        <f t="shared" si="22"/>
        <v>40218</v>
      </c>
      <c r="B322" s="8" t="s">
        <v>9</v>
      </c>
      <c r="C322" s="3" t="s">
        <v>7</v>
      </c>
    </row>
    <row r="323" spans="1:3" ht="12.75">
      <c r="A323" s="5">
        <f t="shared" si="22"/>
        <v>40218</v>
      </c>
      <c r="B323" s="6" t="s">
        <v>3</v>
      </c>
      <c r="C323" s="3" t="s">
        <v>4</v>
      </c>
    </row>
    <row r="324" spans="1:3" ht="12.75">
      <c r="A324" s="5">
        <f t="shared" si="22"/>
        <v>40218</v>
      </c>
      <c r="B324" s="6" t="s">
        <v>6</v>
      </c>
      <c r="C324" s="7" t="s">
        <v>11</v>
      </c>
    </row>
    <row r="325" spans="1:3" ht="12.75">
      <c r="A325" s="5">
        <f t="shared" si="22"/>
        <v>40218</v>
      </c>
      <c r="B325" s="6" t="s">
        <v>3</v>
      </c>
      <c r="C325" s="7" t="s">
        <v>5</v>
      </c>
    </row>
    <row r="326" spans="1:3" ht="12.75">
      <c r="A326" s="5">
        <f t="shared" si="22"/>
        <v>40218</v>
      </c>
      <c r="B326" s="6" t="s">
        <v>6</v>
      </c>
      <c r="C326" s="7" t="s">
        <v>5</v>
      </c>
    </row>
    <row r="327" spans="1:3" ht="12.75">
      <c r="A327" s="5">
        <f>A326+1</f>
        <v>40219</v>
      </c>
      <c r="B327" s="8" t="s">
        <v>3</v>
      </c>
      <c r="C327" s="7" t="s">
        <v>16</v>
      </c>
    </row>
    <row r="328" spans="1:3" ht="12.75">
      <c r="A328" s="5">
        <f aca="true" t="shared" si="23" ref="A328:A339">A327</f>
        <v>40219</v>
      </c>
      <c r="B328" s="6" t="s">
        <v>3</v>
      </c>
      <c r="C328" s="7" t="s">
        <v>11</v>
      </c>
    </row>
    <row r="329" spans="1:3" ht="12.75">
      <c r="A329" s="5">
        <f t="shared" si="23"/>
        <v>40219</v>
      </c>
      <c r="B329" s="6" t="s">
        <v>6</v>
      </c>
      <c r="C329" s="7" t="s">
        <v>11</v>
      </c>
    </row>
    <row r="330" spans="1:3" ht="12.75">
      <c r="A330" s="5">
        <f t="shared" si="23"/>
        <v>40219</v>
      </c>
      <c r="B330" s="6" t="s">
        <v>6</v>
      </c>
      <c r="C330" s="7" t="s">
        <v>5</v>
      </c>
    </row>
    <row r="331" spans="1:3" ht="12.75">
      <c r="A331" s="5">
        <f t="shared" si="23"/>
        <v>40219</v>
      </c>
      <c r="B331" s="6" t="s">
        <v>9</v>
      </c>
      <c r="C331" s="7" t="s">
        <v>5</v>
      </c>
    </row>
    <row r="332" spans="1:3" ht="12.75">
      <c r="A332" s="5">
        <f t="shared" si="23"/>
        <v>40219</v>
      </c>
      <c r="B332" s="8" t="s">
        <v>6</v>
      </c>
      <c r="C332" s="7" t="s">
        <v>12</v>
      </c>
    </row>
    <row r="333" spans="1:3" ht="12.75">
      <c r="A333" s="5">
        <f t="shared" si="23"/>
        <v>40219</v>
      </c>
      <c r="B333" s="6" t="s">
        <v>6</v>
      </c>
      <c r="C333" s="7" t="s">
        <v>11</v>
      </c>
    </row>
    <row r="334" spans="1:3" ht="12.75">
      <c r="A334" s="5">
        <f t="shared" si="23"/>
        <v>40219</v>
      </c>
      <c r="B334" s="8" t="s">
        <v>6</v>
      </c>
      <c r="C334" s="7" t="s">
        <v>12</v>
      </c>
    </row>
    <row r="335" spans="1:3" ht="12.75">
      <c r="A335" s="5">
        <f t="shared" si="23"/>
        <v>40219</v>
      </c>
      <c r="B335" s="6" t="s">
        <v>6</v>
      </c>
      <c r="C335" s="3" t="s">
        <v>4</v>
      </c>
    </row>
    <row r="336" spans="1:3" ht="12.75">
      <c r="A336" s="5">
        <f t="shared" si="23"/>
        <v>40219</v>
      </c>
      <c r="B336" s="8" t="s">
        <v>9</v>
      </c>
      <c r="C336" s="3" t="s">
        <v>7</v>
      </c>
    </row>
    <row r="337" spans="1:3" ht="12.75">
      <c r="A337" s="5">
        <f t="shared" si="23"/>
        <v>40219</v>
      </c>
      <c r="B337" s="8" t="s">
        <v>6</v>
      </c>
      <c r="C337" s="3" t="s">
        <v>7</v>
      </c>
    </row>
    <row r="338" spans="1:3" ht="12.75">
      <c r="A338" s="5">
        <f t="shared" si="23"/>
        <v>40219</v>
      </c>
      <c r="B338" s="8" t="s">
        <v>6</v>
      </c>
      <c r="C338" s="3" t="s">
        <v>7</v>
      </c>
    </row>
    <row r="339" spans="1:3" ht="12.75">
      <c r="A339" s="5">
        <f t="shared" si="23"/>
        <v>40219</v>
      </c>
      <c r="B339" s="8" t="s">
        <v>6</v>
      </c>
      <c r="C339" s="3" t="s">
        <v>7</v>
      </c>
    </row>
    <row r="340" spans="1:3" ht="12.75">
      <c r="A340" s="5">
        <f>A339+1</f>
        <v>40220</v>
      </c>
      <c r="B340" s="8" t="s">
        <v>6</v>
      </c>
      <c r="C340" s="7" t="s">
        <v>14</v>
      </c>
    </row>
    <row r="341" spans="1:3" ht="12.75">
      <c r="A341" s="5">
        <f>A340</f>
        <v>40220</v>
      </c>
      <c r="B341" s="8" t="s">
        <v>6</v>
      </c>
      <c r="C341" s="3" t="s">
        <v>7</v>
      </c>
    </row>
    <row r="342" spans="1:3" ht="12.75">
      <c r="A342" s="5">
        <f>A341</f>
        <v>40220</v>
      </c>
      <c r="B342" s="8" t="s">
        <v>6</v>
      </c>
      <c r="C342" s="7" t="s">
        <v>10</v>
      </c>
    </row>
    <row r="343" spans="1:3" ht="12.75">
      <c r="A343" s="5">
        <f>A342</f>
        <v>40220</v>
      </c>
      <c r="B343" s="6" t="s">
        <v>3</v>
      </c>
      <c r="C343" s="7" t="s">
        <v>5</v>
      </c>
    </row>
    <row r="344" spans="1:3" ht="12.75">
      <c r="A344" s="5">
        <f>A343</f>
        <v>40220</v>
      </c>
      <c r="B344" s="6" t="s">
        <v>6</v>
      </c>
      <c r="C344" s="7" t="s">
        <v>5</v>
      </c>
    </row>
    <row r="345" spans="1:3" ht="12.75">
      <c r="A345" s="5">
        <f>A344+1</f>
        <v>40221</v>
      </c>
      <c r="B345" s="8" t="s">
        <v>6</v>
      </c>
      <c r="C345" s="7" t="s">
        <v>10</v>
      </c>
    </row>
    <row r="346" spans="1:3" ht="12.75">
      <c r="A346" s="5">
        <f aca="true" t="shared" si="24" ref="A346:A352">A345</f>
        <v>40221</v>
      </c>
      <c r="B346" s="8" t="s">
        <v>6</v>
      </c>
      <c r="C346" s="3" t="s">
        <v>7</v>
      </c>
    </row>
    <row r="347" spans="1:3" ht="12.75">
      <c r="A347" s="5">
        <f t="shared" si="24"/>
        <v>40221</v>
      </c>
      <c r="B347" s="6" t="s">
        <v>9</v>
      </c>
      <c r="C347" s="7" t="s">
        <v>5</v>
      </c>
    </row>
    <row r="348" spans="1:3" ht="12.75">
      <c r="A348" s="5">
        <f t="shared" si="24"/>
        <v>40221</v>
      </c>
      <c r="B348" s="8" t="s">
        <v>6</v>
      </c>
      <c r="C348" s="3" t="s">
        <v>7</v>
      </c>
    </row>
    <row r="349" spans="1:3" ht="12.75">
      <c r="A349" s="5">
        <f t="shared" si="24"/>
        <v>40221</v>
      </c>
      <c r="B349" s="6" t="s">
        <v>6</v>
      </c>
      <c r="C349" s="3" t="s">
        <v>4</v>
      </c>
    </row>
    <row r="350" spans="1:3" ht="12.75">
      <c r="A350" s="5">
        <f t="shared" si="24"/>
        <v>40221</v>
      </c>
      <c r="B350" s="6" t="s">
        <v>9</v>
      </c>
      <c r="C350" s="3" t="s">
        <v>4</v>
      </c>
    </row>
    <row r="351" spans="1:3" ht="12.75">
      <c r="A351" s="5">
        <f t="shared" si="24"/>
        <v>40221</v>
      </c>
      <c r="B351" s="8" t="s">
        <v>9</v>
      </c>
      <c r="C351" s="3" t="s">
        <v>7</v>
      </c>
    </row>
    <row r="352" spans="1:3" ht="12.75">
      <c r="A352" s="5">
        <f t="shared" si="24"/>
        <v>40221</v>
      </c>
      <c r="B352" s="8" t="s">
        <v>9</v>
      </c>
      <c r="C352" s="3" t="s">
        <v>7</v>
      </c>
    </row>
    <row r="353" spans="1:3" ht="12.75">
      <c r="A353" s="5">
        <f>A352+1</f>
        <v>40222</v>
      </c>
      <c r="B353" s="6" t="s">
        <v>6</v>
      </c>
      <c r="C353" s="3" t="s">
        <v>4</v>
      </c>
    </row>
    <row r="354" spans="1:10" ht="12.75">
      <c r="A354" s="5">
        <f aca="true" t="shared" si="25" ref="A354:A365">A353</f>
        <v>40222</v>
      </c>
      <c r="B354" s="6" t="s">
        <v>6</v>
      </c>
      <c r="C354" s="7" t="s">
        <v>5</v>
      </c>
      <c r="F354" s="7"/>
      <c r="G354" s="7"/>
      <c r="H354" s="9"/>
      <c r="I354" s="9"/>
      <c r="J354" s="9"/>
    </row>
    <row r="355" spans="1:10" ht="12.75">
      <c r="A355" s="5">
        <f t="shared" si="25"/>
        <v>40222</v>
      </c>
      <c r="B355" s="8" t="s">
        <v>3</v>
      </c>
      <c r="C355" s="3" t="s">
        <v>4</v>
      </c>
      <c r="F355" s="6"/>
      <c r="G355" s="6"/>
      <c r="H355" s="8"/>
      <c r="I355" s="8"/>
      <c r="J355" s="8"/>
    </row>
    <row r="356" spans="1:10" ht="12.75">
      <c r="A356" s="5">
        <f t="shared" si="25"/>
        <v>40222</v>
      </c>
      <c r="B356" s="6" t="s">
        <v>3</v>
      </c>
      <c r="C356" s="3" t="s">
        <v>4</v>
      </c>
      <c r="F356" s="7"/>
      <c r="G356" s="7"/>
      <c r="H356" s="9"/>
      <c r="I356" s="9"/>
      <c r="J356" s="9"/>
    </row>
    <row r="357" spans="1:10" ht="12.75">
      <c r="A357" s="5">
        <f t="shared" si="25"/>
        <v>40222</v>
      </c>
      <c r="B357" s="6" t="s">
        <v>3</v>
      </c>
      <c r="C357" s="7" t="s">
        <v>11</v>
      </c>
      <c r="F357" s="7"/>
      <c r="G357" s="7"/>
      <c r="H357" s="9"/>
      <c r="I357" s="9"/>
      <c r="J357" s="9"/>
    </row>
    <row r="358" spans="1:10" ht="12.75">
      <c r="A358" s="5">
        <f t="shared" si="25"/>
        <v>40222</v>
      </c>
      <c r="B358" s="6" t="s">
        <v>9</v>
      </c>
      <c r="C358" s="3" t="s">
        <v>4</v>
      </c>
      <c r="F358" s="7"/>
      <c r="G358" s="7"/>
      <c r="H358" s="9"/>
      <c r="I358" s="9"/>
      <c r="J358" s="9"/>
    </row>
    <row r="359" spans="1:10" ht="12.75">
      <c r="A359" s="5">
        <f t="shared" si="25"/>
        <v>40222</v>
      </c>
      <c r="B359" s="6" t="s">
        <v>9</v>
      </c>
      <c r="C359" s="7" t="s">
        <v>5</v>
      </c>
      <c r="F359" s="7"/>
      <c r="G359" s="7"/>
      <c r="H359" s="9"/>
      <c r="I359" s="9"/>
      <c r="J359" s="9"/>
    </row>
    <row r="360" spans="1:10" ht="12.75">
      <c r="A360" s="5">
        <f t="shared" si="25"/>
        <v>40222</v>
      </c>
      <c r="B360" s="6" t="s">
        <v>9</v>
      </c>
      <c r="C360" s="7" t="s">
        <v>5</v>
      </c>
      <c r="F360" s="7"/>
      <c r="G360" s="7"/>
      <c r="H360" s="9"/>
      <c r="I360" s="9"/>
      <c r="J360" s="9"/>
    </row>
    <row r="361" spans="1:10" ht="12.75">
      <c r="A361" s="5">
        <f t="shared" si="25"/>
        <v>40222</v>
      </c>
      <c r="B361" s="8" t="s">
        <v>6</v>
      </c>
      <c r="C361" s="3" t="s">
        <v>7</v>
      </c>
      <c r="F361" s="7"/>
      <c r="G361" s="7"/>
      <c r="H361" s="9"/>
      <c r="I361" s="9"/>
      <c r="J361" s="9"/>
    </row>
    <row r="362" spans="1:10" ht="12.75">
      <c r="A362" s="5">
        <f t="shared" si="25"/>
        <v>40222</v>
      </c>
      <c r="B362" s="6" t="s">
        <v>6</v>
      </c>
      <c r="C362" s="7" t="s">
        <v>11</v>
      </c>
      <c r="F362" s="7"/>
      <c r="G362" s="7"/>
      <c r="H362" s="9"/>
      <c r="I362" s="9"/>
      <c r="J362" s="9"/>
    </row>
    <row r="363" spans="1:10" ht="12.75">
      <c r="A363" s="5">
        <f t="shared" si="25"/>
        <v>40222</v>
      </c>
      <c r="B363" s="6" t="s">
        <v>6</v>
      </c>
      <c r="C363" s="7" t="s">
        <v>5</v>
      </c>
      <c r="F363" s="7"/>
      <c r="G363" s="7"/>
      <c r="H363" s="9"/>
      <c r="I363" s="9"/>
      <c r="J363" s="9"/>
    </row>
    <row r="364" spans="1:10" ht="12.75">
      <c r="A364" s="5">
        <f t="shared" si="25"/>
        <v>40222</v>
      </c>
      <c r="B364" s="6" t="s">
        <v>3</v>
      </c>
      <c r="C364" s="7" t="s">
        <v>11</v>
      </c>
      <c r="F364" s="7"/>
      <c r="G364" s="7"/>
      <c r="H364" s="9"/>
      <c r="I364" s="9"/>
      <c r="J364" s="9"/>
    </row>
    <row r="365" spans="1:10" ht="12.75">
      <c r="A365" s="5">
        <f t="shared" si="25"/>
        <v>40222</v>
      </c>
      <c r="B365" s="6" t="s">
        <v>6</v>
      </c>
      <c r="C365" s="3" t="s">
        <v>4</v>
      </c>
      <c r="F365" s="7"/>
      <c r="G365" s="7"/>
      <c r="H365" s="9"/>
      <c r="I365" s="9"/>
      <c r="J365" s="9"/>
    </row>
    <row r="366" spans="1:10" ht="12.75">
      <c r="A366" s="5">
        <f>A365+1</f>
        <v>40223</v>
      </c>
      <c r="B366" s="6" t="s">
        <v>9</v>
      </c>
      <c r="C366" s="3" t="s">
        <v>4</v>
      </c>
      <c r="F366" s="7"/>
      <c r="G366" s="7"/>
      <c r="H366" s="9"/>
      <c r="I366" s="9"/>
      <c r="J366" s="9"/>
    </row>
    <row r="367" spans="1:3" ht="12.75">
      <c r="A367" s="5">
        <f aca="true" t="shared" si="26" ref="A367:A375">A366</f>
        <v>40223</v>
      </c>
      <c r="B367" s="6" t="s">
        <v>9</v>
      </c>
      <c r="C367" s="3" t="s">
        <v>4</v>
      </c>
    </row>
    <row r="368" spans="1:3" ht="12.75">
      <c r="A368" s="5">
        <f t="shared" si="26"/>
        <v>40223</v>
      </c>
      <c r="B368" s="6" t="s">
        <v>6</v>
      </c>
      <c r="C368" s="7" t="s">
        <v>11</v>
      </c>
    </row>
    <row r="369" spans="1:3" ht="12.75">
      <c r="A369" s="5">
        <f t="shared" si="26"/>
        <v>40223</v>
      </c>
      <c r="B369" s="8" t="s">
        <v>9</v>
      </c>
      <c r="C369" s="3" t="s">
        <v>7</v>
      </c>
    </row>
    <row r="370" spans="1:3" ht="12.75">
      <c r="A370" s="5">
        <f t="shared" si="26"/>
        <v>40223</v>
      </c>
      <c r="B370" s="8" t="s">
        <v>6</v>
      </c>
      <c r="C370" s="3" t="s">
        <v>7</v>
      </c>
    </row>
    <row r="371" spans="1:3" ht="12.75">
      <c r="A371" s="5">
        <f t="shared" si="26"/>
        <v>40223</v>
      </c>
      <c r="B371" s="8" t="s">
        <v>6</v>
      </c>
      <c r="C371" s="3" t="s">
        <v>7</v>
      </c>
    </row>
    <row r="372" spans="1:3" ht="12.75">
      <c r="A372" s="5">
        <f t="shared" si="26"/>
        <v>40223</v>
      </c>
      <c r="B372" s="8" t="s">
        <v>9</v>
      </c>
      <c r="C372" s="7" t="s">
        <v>13</v>
      </c>
    </row>
    <row r="373" spans="1:3" ht="12.75">
      <c r="A373" s="5">
        <f t="shared" si="26"/>
        <v>40223</v>
      </c>
      <c r="B373" s="6" t="s">
        <v>6</v>
      </c>
      <c r="C373" s="3" t="s">
        <v>4</v>
      </c>
    </row>
    <row r="374" spans="1:3" ht="12.75">
      <c r="A374" s="5">
        <f t="shared" si="26"/>
        <v>40223</v>
      </c>
      <c r="B374" s="6" t="s">
        <v>6</v>
      </c>
      <c r="C374" s="7" t="s">
        <v>5</v>
      </c>
    </row>
    <row r="375" spans="1:3" ht="12.75">
      <c r="A375" s="5">
        <f t="shared" si="26"/>
        <v>40223</v>
      </c>
      <c r="B375" s="8" t="s">
        <v>3</v>
      </c>
      <c r="C375" s="3" t="s">
        <v>7</v>
      </c>
    </row>
    <row r="376" spans="1:3" ht="12.75">
      <c r="A376" s="5">
        <f>A375+1</f>
        <v>40224</v>
      </c>
      <c r="B376" s="8" t="s">
        <v>6</v>
      </c>
      <c r="C376" s="3" t="s">
        <v>7</v>
      </c>
    </row>
    <row r="377" spans="1:3" ht="12.75">
      <c r="A377" s="5">
        <f>A376</f>
        <v>40224</v>
      </c>
      <c r="B377" s="8" t="s">
        <v>6</v>
      </c>
      <c r="C377" s="3" t="s">
        <v>7</v>
      </c>
    </row>
    <row r="378" spans="1:3" ht="12.75">
      <c r="A378" s="5">
        <f>A377</f>
        <v>40224</v>
      </c>
      <c r="B378" s="8" t="s">
        <v>6</v>
      </c>
      <c r="C378" s="3" t="s">
        <v>7</v>
      </c>
    </row>
    <row r="379" spans="1:3" ht="12.75">
      <c r="A379" s="5">
        <f>A378+1</f>
        <v>40225</v>
      </c>
      <c r="B379" s="6" t="s">
        <v>9</v>
      </c>
      <c r="C379" s="3" t="s">
        <v>4</v>
      </c>
    </row>
    <row r="380" spans="1:3" ht="12.75">
      <c r="A380" s="5">
        <f aca="true" t="shared" si="27" ref="A380:A393">A379</f>
        <v>40225</v>
      </c>
      <c r="B380" s="6" t="s">
        <v>9</v>
      </c>
      <c r="C380" s="7" t="s">
        <v>5</v>
      </c>
    </row>
    <row r="381" spans="1:3" ht="12.75">
      <c r="A381" s="5">
        <f t="shared" si="27"/>
        <v>40225</v>
      </c>
      <c r="B381" s="8" t="s">
        <v>6</v>
      </c>
      <c r="C381" s="7" t="s">
        <v>10</v>
      </c>
    </row>
    <row r="382" spans="1:3" ht="12.75">
      <c r="A382" s="5">
        <f t="shared" si="27"/>
        <v>40225</v>
      </c>
      <c r="B382" s="6" t="s">
        <v>6</v>
      </c>
      <c r="C382" s="3" t="s">
        <v>4</v>
      </c>
    </row>
    <row r="383" spans="1:3" ht="12.75">
      <c r="A383" s="5">
        <f t="shared" si="27"/>
        <v>40225</v>
      </c>
      <c r="B383" s="8" t="s">
        <v>6</v>
      </c>
      <c r="C383" s="7" t="s">
        <v>8</v>
      </c>
    </row>
    <row r="384" spans="1:3" ht="12.75">
      <c r="A384" s="5">
        <f t="shared" si="27"/>
        <v>40225</v>
      </c>
      <c r="B384" s="8" t="s">
        <v>6</v>
      </c>
      <c r="C384" s="3" t="s">
        <v>7</v>
      </c>
    </row>
    <row r="385" spans="1:3" ht="12.75">
      <c r="A385" s="5">
        <f t="shared" si="27"/>
        <v>40225</v>
      </c>
      <c r="B385" s="6" t="s">
        <v>9</v>
      </c>
      <c r="C385" s="7" t="s">
        <v>5</v>
      </c>
    </row>
    <row r="386" spans="1:3" ht="12.75">
      <c r="A386" s="5">
        <f t="shared" si="27"/>
        <v>40225</v>
      </c>
      <c r="B386" s="6" t="s">
        <v>3</v>
      </c>
      <c r="C386" s="3" t="s">
        <v>4</v>
      </c>
    </row>
    <row r="387" spans="1:3" ht="12.75">
      <c r="A387" s="5">
        <f t="shared" si="27"/>
        <v>40225</v>
      </c>
      <c r="B387" s="8" t="s">
        <v>6</v>
      </c>
      <c r="C387" s="3" t="s">
        <v>7</v>
      </c>
    </row>
    <row r="388" spans="1:3" ht="12.75">
      <c r="A388" s="5">
        <f t="shared" si="27"/>
        <v>40225</v>
      </c>
      <c r="B388" s="6" t="s">
        <v>3</v>
      </c>
      <c r="C388" s="7" t="s">
        <v>5</v>
      </c>
    </row>
    <row r="389" spans="1:3" ht="12.75">
      <c r="A389" s="5">
        <f t="shared" si="27"/>
        <v>40225</v>
      </c>
      <c r="B389" s="8" t="s">
        <v>6</v>
      </c>
      <c r="C389" s="3" t="s">
        <v>7</v>
      </c>
    </row>
    <row r="390" spans="1:3" ht="12.75">
      <c r="A390" s="5">
        <f t="shared" si="27"/>
        <v>40225</v>
      </c>
      <c r="B390" s="8" t="s">
        <v>9</v>
      </c>
      <c r="C390" s="7" t="s">
        <v>17</v>
      </c>
    </row>
    <row r="391" spans="1:3" ht="12.75">
      <c r="A391" s="5">
        <f t="shared" si="27"/>
        <v>40225</v>
      </c>
      <c r="B391" s="8" t="s">
        <v>6</v>
      </c>
      <c r="C391" s="3" t="s">
        <v>7</v>
      </c>
    </row>
    <row r="392" spans="1:3" ht="12.75">
      <c r="A392" s="5">
        <f t="shared" si="27"/>
        <v>40225</v>
      </c>
      <c r="B392" s="8" t="s">
        <v>6</v>
      </c>
      <c r="C392" s="3" t="s">
        <v>7</v>
      </c>
    </row>
    <row r="393" spans="1:3" ht="12.75">
      <c r="A393" s="5">
        <f t="shared" si="27"/>
        <v>40225</v>
      </c>
      <c r="B393" s="8" t="s">
        <v>6</v>
      </c>
      <c r="C393" s="7" t="s">
        <v>12</v>
      </c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bestFit="1" customWidth="1"/>
    <col min="2" max="5" width="6.7109375" style="0" bestFit="1" customWidth="1"/>
    <col min="6" max="6" width="10.57421875" style="0" bestFit="1" customWidth="1"/>
  </cols>
  <sheetData>
    <row r="1" spans="1:2" ht="12.75">
      <c r="A1" s="13" t="s">
        <v>18</v>
      </c>
      <c r="B1" s="11"/>
    </row>
    <row r="2" spans="1:2" ht="12.75">
      <c r="A2" s="13" t="s">
        <v>0</v>
      </c>
      <c r="B2" s="11" t="s">
        <v>28</v>
      </c>
    </row>
    <row r="3" spans="1:2" ht="12.75">
      <c r="A3" s="28">
        <v>40180</v>
      </c>
      <c r="B3" s="19">
        <v>13</v>
      </c>
    </row>
    <row r="4" spans="1:2" ht="12.75">
      <c r="A4" s="20">
        <v>40181</v>
      </c>
      <c r="B4" s="23">
        <v>8</v>
      </c>
    </row>
    <row r="5" spans="1:2" ht="12.75">
      <c r="A5" s="20">
        <v>40182</v>
      </c>
      <c r="B5" s="23">
        <v>18</v>
      </c>
    </row>
    <row r="6" spans="1:2" ht="12.75">
      <c r="A6" s="20">
        <v>40183</v>
      </c>
      <c r="B6" s="23">
        <v>5</v>
      </c>
    </row>
    <row r="7" spans="1:2" ht="12.75">
      <c r="A7" s="20">
        <v>40184</v>
      </c>
      <c r="B7" s="23">
        <v>8</v>
      </c>
    </row>
    <row r="8" spans="1:2" ht="12.75">
      <c r="A8" s="20">
        <v>40185</v>
      </c>
      <c r="B8" s="23">
        <v>10</v>
      </c>
    </row>
    <row r="9" spans="1:2" ht="12.75">
      <c r="A9" s="20">
        <v>40186</v>
      </c>
      <c r="B9" s="23">
        <v>3</v>
      </c>
    </row>
    <row r="10" spans="1:2" ht="12.75">
      <c r="A10" s="20">
        <v>40187</v>
      </c>
      <c r="B10" s="23">
        <v>8</v>
      </c>
    </row>
    <row r="11" spans="1:2" ht="12.75">
      <c r="A11" s="20">
        <v>40188</v>
      </c>
      <c r="B11" s="23">
        <v>5</v>
      </c>
    </row>
    <row r="12" spans="1:2" ht="12.75">
      <c r="A12" s="20">
        <v>40189</v>
      </c>
      <c r="B12" s="23">
        <v>8</v>
      </c>
    </row>
    <row r="13" spans="1:2" ht="12.75">
      <c r="A13" s="20">
        <v>40190</v>
      </c>
      <c r="B13" s="23">
        <v>5</v>
      </c>
    </row>
    <row r="14" spans="1:2" ht="12.75">
      <c r="A14" s="20">
        <v>40191</v>
      </c>
      <c r="B14" s="23">
        <v>13</v>
      </c>
    </row>
    <row r="15" spans="1:2" ht="12.75">
      <c r="A15" s="20">
        <v>40192</v>
      </c>
      <c r="B15" s="23">
        <v>9</v>
      </c>
    </row>
    <row r="16" spans="1:2" ht="12.75">
      <c r="A16" s="20">
        <v>40193</v>
      </c>
      <c r="B16" s="23">
        <v>17</v>
      </c>
    </row>
    <row r="17" spans="1:2" ht="12.75">
      <c r="A17" s="20">
        <v>40194</v>
      </c>
      <c r="B17" s="23">
        <v>2</v>
      </c>
    </row>
    <row r="18" spans="1:2" ht="12.75">
      <c r="A18" s="20">
        <v>40195</v>
      </c>
      <c r="B18" s="23">
        <v>11</v>
      </c>
    </row>
    <row r="19" spans="1:2" ht="12.75">
      <c r="A19" s="20">
        <v>40196</v>
      </c>
      <c r="B19" s="23">
        <v>10</v>
      </c>
    </row>
    <row r="20" spans="1:2" ht="12.75">
      <c r="A20" s="20">
        <v>40197</v>
      </c>
      <c r="B20" s="23">
        <v>3</v>
      </c>
    </row>
    <row r="21" spans="1:2" ht="12.75">
      <c r="A21" s="20">
        <v>40198</v>
      </c>
      <c r="B21" s="23">
        <v>6</v>
      </c>
    </row>
    <row r="22" spans="1:2" ht="12.75">
      <c r="A22" s="20">
        <v>40199</v>
      </c>
      <c r="B22" s="23">
        <v>17</v>
      </c>
    </row>
    <row r="23" spans="1:2" ht="12.75">
      <c r="A23" s="20">
        <v>40200</v>
      </c>
      <c r="B23" s="23">
        <v>3</v>
      </c>
    </row>
    <row r="24" spans="1:2" ht="12.75">
      <c r="A24" s="20">
        <v>40201</v>
      </c>
      <c r="B24" s="23">
        <v>8</v>
      </c>
    </row>
    <row r="25" spans="1:2" ht="12.75">
      <c r="A25" s="20">
        <v>40202</v>
      </c>
      <c r="B25" s="23">
        <v>5</v>
      </c>
    </row>
    <row r="26" spans="1:2" ht="12.75">
      <c r="A26" s="20">
        <v>40203</v>
      </c>
      <c r="B26" s="23">
        <v>13</v>
      </c>
    </row>
    <row r="27" spans="1:2" ht="12.75">
      <c r="A27" s="20">
        <v>40204</v>
      </c>
      <c r="B27" s="23">
        <v>5</v>
      </c>
    </row>
    <row r="28" spans="1:2" ht="12.75">
      <c r="A28" s="20">
        <v>40205</v>
      </c>
      <c r="B28" s="23">
        <v>8</v>
      </c>
    </row>
    <row r="29" spans="1:2" ht="12.75">
      <c r="A29" s="20">
        <v>40206</v>
      </c>
      <c r="B29" s="23">
        <v>9</v>
      </c>
    </row>
    <row r="30" spans="1:2" ht="12.75">
      <c r="A30" s="20">
        <v>40207</v>
      </c>
      <c r="B30" s="23">
        <v>4</v>
      </c>
    </row>
    <row r="31" spans="1:2" ht="12.75">
      <c r="A31" s="20">
        <v>40208</v>
      </c>
      <c r="B31" s="23">
        <v>5</v>
      </c>
    </row>
    <row r="32" spans="1:2" ht="12.75">
      <c r="A32" s="20">
        <v>40209</v>
      </c>
      <c r="B32" s="23">
        <v>8</v>
      </c>
    </row>
    <row r="33" spans="1:2" ht="12.75">
      <c r="A33" s="20">
        <v>40210</v>
      </c>
      <c r="B33" s="23">
        <v>21</v>
      </c>
    </row>
    <row r="34" spans="1:2" ht="12.75">
      <c r="A34" s="20">
        <v>40211</v>
      </c>
      <c r="B34" s="23">
        <v>5</v>
      </c>
    </row>
    <row r="35" spans="1:2" ht="12.75">
      <c r="A35" s="20">
        <v>40212</v>
      </c>
      <c r="B35" s="23">
        <v>13</v>
      </c>
    </row>
    <row r="36" spans="1:2" ht="12.75">
      <c r="A36" s="20">
        <v>40213</v>
      </c>
      <c r="B36" s="23">
        <v>9</v>
      </c>
    </row>
    <row r="37" spans="1:2" ht="12.75">
      <c r="A37" s="20">
        <v>40214</v>
      </c>
      <c r="B37" s="23">
        <v>4</v>
      </c>
    </row>
    <row r="38" spans="1:2" ht="12.75">
      <c r="A38" s="20">
        <v>40215</v>
      </c>
      <c r="B38" s="23">
        <v>6</v>
      </c>
    </row>
    <row r="39" spans="1:2" ht="12.75">
      <c r="A39" s="20">
        <v>40216</v>
      </c>
      <c r="B39" s="23">
        <v>7</v>
      </c>
    </row>
    <row r="40" spans="1:2" ht="12.75">
      <c r="A40" s="20">
        <v>40217</v>
      </c>
      <c r="B40" s="23">
        <v>6</v>
      </c>
    </row>
    <row r="41" spans="1:2" ht="12.75">
      <c r="A41" s="20">
        <v>40218</v>
      </c>
      <c r="B41" s="23">
        <v>7</v>
      </c>
    </row>
    <row r="42" spans="1:2" ht="12.75">
      <c r="A42" s="20">
        <v>40219</v>
      </c>
      <c r="B42" s="23">
        <v>13</v>
      </c>
    </row>
    <row r="43" spans="1:2" ht="12.75">
      <c r="A43" s="20">
        <v>40220</v>
      </c>
      <c r="B43" s="23">
        <v>5</v>
      </c>
    </row>
    <row r="44" spans="1:2" ht="12.75">
      <c r="A44" s="20">
        <v>40221</v>
      </c>
      <c r="B44" s="23">
        <v>8</v>
      </c>
    </row>
    <row r="45" spans="1:2" ht="12.75">
      <c r="A45" s="20">
        <v>40222</v>
      </c>
      <c r="B45" s="23">
        <v>13</v>
      </c>
    </row>
    <row r="46" spans="1:2" ht="12.75">
      <c r="A46" s="20">
        <v>40223</v>
      </c>
      <c r="B46" s="23">
        <v>10</v>
      </c>
    </row>
    <row r="47" spans="1:2" ht="12.75">
      <c r="A47" s="20">
        <v>40224</v>
      </c>
      <c r="B47" s="23">
        <v>3</v>
      </c>
    </row>
    <row r="48" spans="1:2" ht="12.75">
      <c r="A48" s="20">
        <v>40225</v>
      </c>
      <c r="B48" s="23">
        <v>15</v>
      </c>
    </row>
    <row r="49" spans="1:2" ht="12.75">
      <c r="A49" s="12" t="s">
        <v>19</v>
      </c>
      <c r="B49" s="27">
        <v>392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36">
      <selection activeCell="A2" sqref="A2:B47"/>
    </sheetView>
  </sheetViews>
  <sheetFormatPr defaultColWidth="9.140625" defaultRowHeight="12.75"/>
  <sheetData>
    <row r="1" spans="2:9" ht="12.75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ht="12.75">
      <c r="A2" s="29">
        <v>40180</v>
      </c>
      <c r="B2" s="31">
        <v>13</v>
      </c>
      <c r="C2" s="33">
        <f aca="true" t="shared" si="0" ref="C2:C33">IF(B2="",C1,F2+3*(SQRT(F2)))</f>
        <v>17.279344520831923</v>
      </c>
      <c r="D2" s="33">
        <f aca="true" t="shared" si="1" ref="D2:D33">IF(B2="",D1,F2+2*(SQRT(F2)))</f>
        <v>14.360142724032876</v>
      </c>
      <c r="E2" s="33">
        <f aca="true" t="shared" si="2" ref="E2:E33">IF(B2="",E1,F2+1*(SQRT(F2)))</f>
        <v>11.44094092723383</v>
      </c>
      <c r="F2" s="33">
        <f aca="true" t="shared" si="3" ref="F2:F33">AVERAGE($B$2:$B$47)</f>
        <v>8.521739130434783</v>
      </c>
      <c r="G2" s="33">
        <f aca="true" t="shared" si="4" ref="G2:G33">IF(B2="",G1,IF(F2-1*(SQRT(F2))&gt;0,+F2-1*(SQRT(F2)),0))</f>
        <v>5.602537333635736</v>
      </c>
      <c r="H2" s="33">
        <f aca="true" t="shared" si="5" ref="H2:H33">IF(B2="",H1,IF(F2-2*(SQRT(F2))&gt;0,+F2-2*(SQRT(F2)),0))</f>
        <v>2.6833355368366894</v>
      </c>
      <c r="I2" s="33">
        <f aca="true" t="shared" si="6" ref="I2:I33">IF(B2="",I1,IF(F2-3*(SQRT(F2))&gt;0,+F2-3*(SQRT(F2)),0))</f>
        <v>0</v>
      </c>
    </row>
    <row r="3" spans="1:9" ht="12.75">
      <c r="A3" s="30">
        <v>40181</v>
      </c>
      <c r="B3" s="32">
        <v>8</v>
      </c>
      <c r="C3" s="33">
        <f t="shared" si="0"/>
        <v>17.279344520831923</v>
      </c>
      <c r="D3" s="33">
        <f t="shared" si="1"/>
        <v>14.360142724032876</v>
      </c>
      <c r="E3" s="33">
        <f t="shared" si="2"/>
        <v>11.44094092723383</v>
      </c>
      <c r="F3" s="33">
        <f t="shared" si="3"/>
        <v>8.521739130434783</v>
      </c>
      <c r="G3" s="33">
        <f t="shared" si="4"/>
        <v>5.602537333635736</v>
      </c>
      <c r="H3" s="33">
        <f t="shared" si="5"/>
        <v>2.6833355368366894</v>
      </c>
      <c r="I3" s="33">
        <f t="shared" si="6"/>
        <v>0</v>
      </c>
    </row>
    <row r="4" spans="1:9" ht="12.75">
      <c r="A4" s="30">
        <v>40182</v>
      </c>
      <c r="B4" s="32">
        <v>18</v>
      </c>
      <c r="C4" s="33">
        <f t="shared" si="0"/>
        <v>17.279344520831923</v>
      </c>
      <c r="D4" s="33">
        <f t="shared" si="1"/>
        <v>14.360142724032876</v>
      </c>
      <c r="E4" s="33">
        <f t="shared" si="2"/>
        <v>11.44094092723383</v>
      </c>
      <c r="F4" s="33">
        <f t="shared" si="3"/>
        <v>8.521739130434783</v>
      </c>
      <c r="G4" s="33">
        <f t="shared" si="4"/>
        <v>5.602537333635736</v>
      </c>
      <c r="H4" s="33">
        <f t="shared" si="5"/>
        <v>2.6833355368366894</v>
      </c>
      <c r="I4" s="33">
        <f t="shared" si="6"/>
        <v>0</v>
      </c>
    </row>
    <row r="5" spans="1:9" ht="12.75">
      <c r="A5" s="30">
        <v>40183</v>
      </c>
      <c r="B5" s="32">
        <v>5</v>
      </c>
      <c r="C5" s="33">
        <f t="shared" si="0"/>
        <v>17.279344520831923</v>
      </c>
      <c r="D5" s="33">
        <f t="shared" si="1"/>
        <v>14.360142724032876</v>
      </c>
      <c r="E5" s="33">
        <f t="shared" si="2"/>
        <v>11.44094092723383</v>
      </c>
      <c r="F5" s="33">
        <f t="shared" si="3"/>
        <v>8.521739130434783</v>
      </c>
      <c r="G5" s="33">
        <f t="shared" si="4"/>
        <v>5.602537333635736</v>
      </c>
      <c r="H5" s="33">
        <f t="shared" si="5"/>
        <v>2.6833355368366894</v>
      </c>
      <c r="I5" s="33">
        <f t="shared" si="6"/>
        <v>0</v>
      </c>
    </row>
    <row r="6" spans="1:9" ht="12.75">
      <c r="A6" s="30">
        <v>40184</v>
      </c>
      <c r="B6" s="32">
        <v>8</v>
      </c>
      <c r="C6" s="33">
        <f t="shared" si="0"/>
        <v>17.279344520831923</v>
      </c>
      <c r="D6" s="33">
        <f t="shared" si="1"/>
        <v>14.360142724032876</v>
      </c>
      <c r="E6" s="33">
        <f t="shared" si="2"/>
        <v>11.44094092723383</v>
      </c>
      <c r="F6" s="33">
        <f t="shared" si="3"/>
        <v>8.521739130434783</v>
      </c>
      <c r="G6" s="33">
        <f t="shared" si="4"/>
        <v>5.602537333635736</v>
      </c>
      <c r="H6" s="33">
        <f t="shared" si="5"/>
        <v>2.6833355368366894</v>
      </c>
      <c r="I6" s="33">
        <f t="shared" si="6"/>
        <v>0</v>
      </c>
    </row>
    <row r="7" spans="1:9" ht="12.75">
      <c r="A7" s="30">
        <v>40185</v>
      </c>
      <c r="B7" s="32">
        <v>10</v>
      </c>
      <c r="C7" s="33">
        <f t="shared" si="0"/>
        <v>17.279344520831923</v>
      </c>
      <c r="D7" s="33">
        <f t="shared" si="1"/>
        <v>14.360142724032876</v>
      </c>
      <c r="E7" s="33">
        <f t="shared" si="2"/>
        <v>11.44094092723383</v>
      </c>
      <c r="F7" s="33">
        <f t="shared" si="3"/>
        <v>8.521739130434783</v>
      </c>
      <c r="G7" s="33">
        <f t="shared" si="4"/>
        <v>5.602537333635736</v>
      </c>
      <c r="H7" s="33">
        <f t="shared" si="5"/>
        <v>2.6833355368366894</v>
      </c>
      <c r="I7" s="33">
        <f t="shared" si="6"/>
        <v>0</v>
      </c>
    </row>
    <row r="8" spans="1:9" ht="12.75">
      <c r="A8" s="30">
        <v>40186</v>
      </c>
      <c r="B8" s="32">
        <v>3</v>
      </c>
      <c r="C8" s="33">
        <f t="shared" si="0"/>
        <v>17.279344520831923</v>
      </c>
      <c r="D8" s="33">
        <f t="shared" si="1"/>
        <v>14.360142724032876</v>
      </c>
      <c r="E8" s="33">
        <f t="shared" si="2"/>
        <v>11.44094092723383</v>
      </c>
      <c r="F8" s="33">
        <f t="shared" si="3"/>
        <v>8.521739130434783</v>
      </c>
      <c r="G8" s="33">
        <f t="shared" si="4"/>
        <v>5.602537333635736</v>
      </c>
      <c r="H8" s="33">
        <f t="shared" si="5"/>
        <v>2.6833355368366894</v>
      </c>
      <c r="I8" s="33">
        <f t="shared" si="6"/>
        <v>0</v>
      </c>
    </row>
    <row r="9" spans="1:9" ht="12.75">
      <c r="A9" s="30">
        <v>40187</v>
      </c>
      <c r="B9" s="32">
        <v>8</v>
      </c>
      <c r="C9" s="33">
        <f t="shared" si="0"/>
        <v>17.279344520831923</v>
      </c>
      <c r="D9" s="33">
        <f t="shared" si="1"/>
        <v>14.360142724032876</v>
      </c>
      <c r="E9" s="33">
        <f t="shared" si="2"/>
        <v>11.44094092723383</v>
      </c>
      <c r="F9" s="33">
        <f t="shared" si="3"/>
        <v>8.521739130434783</v>
      </c>
      <c r="G9" s="33">
        <f t="shared" si="4"/>
        <v>5.602537333635736</v>
      </c>
      <c r="H9" s="33">
        <f t="shared" si="5"/>
        <v>2.6833355368366894</v>
      </c>
      <c r="I9" s="33">
        <f t="shared" si="6"/>
        <v>0</v>
      </c>
    </row>
    <row r="10" spans="1:9" ht="12.75">
      <c r="A10" s="30">
        <v>40188</v>
      </c>
      <c r="B10" s="32">
        <v>5</v>
      </c>
      <c r="C10" s="33">
        <f t="shared" si="0"/>
        <v>17.279344520831923</v>
      </c>
      <c r="D10" s="33">
        <f t="shared" si="1"/>
        <v>14.360142724032876</v>
      </c>
      <c r="E10" s="33">
        <f t="shared" si="2"/>
        <v>11.44094092723383</v>
      </c>
      <c r="F10" s="33">
        <f t="shared" si="3"/>
        <v>8.521739130434783</v>
      </c>
      <c r="G10" s="33">
        <f t="shared" si="4"/>
        <v>5.602537333635736</v>
      </c>
      <c r="H10" s="33">
        <f t="shared" si="5"/>
        <v>2.6833355368366894</v>
      </c>
      <c r="I10" s="33">
        <f t="shared" si="6"/>
        <v>0</v>
      </c>
    </row>
    <row r="11" spans="1:9" ht="12.75">
      <c r="A11" s="30">
        <v>40189</v>
      </c>
      <c r="B11" s="32">
        <v>8</v>
      </c>
      <c r="C11" s="33">
        <f t="shared" si="0"/>
        <v>17.279344520831923</v>
      </c>
      <c r="D11" s="33">
        <f t="shared" si="1"/>
        <v>14.360142724032876</v>
      </c>
      <c r="E11" s="33">
        <f t="shared" si="2"/>
        <v>11.44094092723383</v>
      </c>
      <c r="F11" s="33">
        <f t="shared" si="3"/>
        <v>8.521739130434783</v>
      </c>
      <c r="G11" s="33">
        <f t="shared" si="4"/>
        <v>5.602537333635736</v>
      </c>
      <c r="H11" s="33">
        <f t="shared" si="5"/>
        <v>2.6833355368366894</v>
      </c>
      <c r="I11" s="33">
        <f t="shared" si="6"/>
        <v>0</v>
      </c>
    </row>
    <row r="12" spans="1:9" ht="12.75">
      <c r="A12" s="30">
        <v>40190</v>
      </c>
      <c r="B12" s="32">
        <v>5</v>
      </c>
      <c r="C12" s="33">
        <f t="shared" si="0"/>
        <v>17.279344520831923</v>
      </c>
      <c r="D12" s="33">
        <f t="shared" si="1"/>
        <v>14.360142724032876</v>
      </c>
      <c r="E12" s="33">
        <f t="shared" si="2"/>
        <v>11.44094092723383</v>
      </c>
      <c r="F12" s="33">
        <f t="shared" si="3"/>
        <v>8.521739130434783</v>
      </c>
      <c r="G12" s="33">
        <f t="shared" si="4"/>
        <v>5.602537333635736</v>
      </c>
      <c r="H12" s="33">
        <f t="shared" si="5"/>
        <v>2.6833355368366894</v>
      </c>
      <c r="I12" s="33">
        <f t="shared" si="6"/>
        <v>0</v>
      </c>
    </row>
    <row r="13" spans="1:9" ht="12.75">
      <c r="A13" s="30">
        <v>40191</v>
      </c>
      <c r="B13" s="32">
        <v>13</v>
      </c>
      <c r="C13" s="33">
        <f t="shared" si="0"/>
        <v>17.279344520831923</v>
      </c>
      <c r="D13" s="33">
        <f t="shared" si="1"/>
        <v>14.360142724032876</v>
      </c>
      <c r="E13" s="33">
        <f t="shared" si="2"/>
        <v>11.44094092723383</v>
      </c>
      <c r="F13" s="33">
        <f t="shared" si="3"/>
        <v>8.521739130434783</v>
      </c>
      <c r="G13" s="33">
        <f t="shared" si="4"/>
        <v>5.602537333635736</v>
      </c>
      <c r="H13" s="33">
        <f t="shared" si="5"/>
        <v>2.6833355368366894</v>
      </c>
      <c r="I13" s="33">
        <f t="shared" si="6"/>
        <v>0</v>
      </c>
    </row>
    <row r="14" spans="1:9" ht="12.75">
      <c r="A14" s="30">
        <v>40192</v>
      </c>
      <c r="B14" s="32">
        <v>9</v>
      </c>
      <c r="C14" s="33">
        <f t="shared" si="0"/>
        <v>17.279344520831923</v>
      </c>
      <c r="D14" s="33">
        <f t="shared" si="1"/>
        <v>14.360142724032876</v>
      </c>
      <c r="E14" s="33">
        <f t="shared" si="2"/>
        <v>11.44094092723383</v>
      </c>
      <c r="F14" s="33">
        <f t="shared" si="3"/>
        <v>8.521739130434783</v>
      </c>
      <c r="G14" s="33">
        <f t="shared" si="4"/>
        <v>5.602537333635736</v>
      </c>
      <c r="H14" s="33">
        <f t="shared" si="5"/>
        <v>2.6833355368366894</v>
      </c>
      <c r="I14" s="33">
        <f t="shared" si="6"/>
        <v>0</v>
      </c>
    </row>
    <row r="15" spans="1:9" ht="12.75">
      <c r="A15" s="30">
        <v>40193</v>
      </c>
      <c r="B15" s="32">
        <v>17</v>
      </c>
      <c r="C15" s="33">
        <f t="shared" si="0"/>
        <v>17.279344520831923</v>
      </c>
      <c r="D15" s="33">
        <f t="shared" si="1"/>
        <v>14.360142724032876</v>
      </c>
      <c r="E15" s="33">
        <f t="shared" si="2"/>
        <v>11.44094092723383</v>
      </c>
      <c r="F15" s="33">
        <f t="shared" si="3"/>
        <v>8.521739130434783</v>
      </c>
      <c r="G15" s="33">
        <f t="shared" si="4"/>
        <v>5.602537333635736</v>
      </c>
      <c r="H15" s="33">
        <f t="shared" si="5"/>
        <v>2.6833355368366894</v>
      </c>
      <c r="I15" s="33">
        <f t="shared" si="6"/>
        <v>0</v>
      </c>
    </row>
    <row r="16" spans="1:9" ht="12.75">
      <c r="A16" s="30">
        <v>40194</v>
      </c>
      <c r="B16" s="32">
        <v>2</v>
      </c>
      <c r="C16" s="33">
        <f t="shared" si="0"/>
        <v>17.279344520831923</v>
      </c>
      <c r="D16" s="33">
        <f t="shared" si="1"/>
        <v>14.360142724032876</v>
      </c>
      <c r="E16" s="33">
        <f t="shared" si="2"/>
        <v>11.44094092723383</v>
      </c>
      <c r="F16" s="33">
        <f t="shared" si="3"/>
        <v>8.521739130434783</v>
      </c>
      <c r="G16" s="33">
        <f t="shared" si="4"/>
        <v>5.602537333635736</v>
      </c>
      <c r="H16" s="33">
        <f t="shared" si="5"/>
        <v>2.6833355368366894</v>
      </c>
      <c r="I16" s="33">
        <f t="shared" si="6"/>
        <v>0</v>
      </c>
    </row>
    <row r="17" spans="1:9" ht="12.75">
      <c r="A17" s="30">
        <v>40195</v>
      </c>
      <c r="B17" s="32">
        <v>11</v>
      </c>
      <c r="C17" s="33">
        <f t="shared" si="0"/>
        <v>17.279344520831923</v>
      </c>
      <c r="D17" s="33">
        <f t="shared" si="1"/>
        <v>14.360142724032876</v>
      </c>
      <c r="E17" s="33">
        <f t="shared" si="2"/>
        <v>11.44094092723383</v>
      </c>
      <c r="F17" s="33">
        <f t="shared" si="3"/>
        <v>8.521739130434783</v>
      </c>
      <c r="G17" s="33">
        <f t="shared" si="4"/>
        <v>5.602537333635736</v>
      </c>
      <c r="H17" s="33">
        <f t="shared" si="5"/>
        <v>2.6833355368366894</v>
      </c>
      <c r="I17" s="33">
        <f t="shared" si="6"/>
        <v>0</v>
      </c>
    </row>
    <row r="18" spans="1:9" ht="12.75">
      <c r="A18" s="30">
        <v>40196</v>
      </c>
      <c r="B18" s="32">
        <v>10</v>
      </c>
      <c r="C18" s="33">
        <f t="shared" si="0"/>
        <v>17.279344520831923</v>
      </c>
      <c r="D18" s="33">
        <f t="shared" si="1"/>
        <v>14.360142724032876</v>
      </c>
      <c r="E18" s="33">
        <f t="shared" si="2"/>
        <v>11.44094092723383</v>
      </c>
      <c r="F18" s="33">
        <f t="shared" si="3"/>
        <v>8.521739130434783</v>
      </c>
      <c r="G18" s="33">
        <f t="shared" si="4"/>
        <v>5.602537333635736</v>
      </c>
      <c r="H18" s="33">
        <f t="shared" si="5"/>
        <v>2.6833355368366894</v>
      </c>
      <c r="I18" s="33">
        <f t="shared" si="6"/>
        <v>0</v>
      </c>
    </row>
    <row r="19" spans="1:9" ht="12.75">
      <c r="A19" s="30">
        <v>40197</v>
      </c>
      <c r="B19" s="32">
        <v>3</v>
      </c>
      <c r="C19" s="33">
        <f t="shared" si="0"/>
        <v>17.279344520831923</v>
      </c>
      <c r="D19" s="33">
        <f t="shared" si="1"/>
        <v>14.360142724032876</v>
      </c>
      <c r="E19" s="33">
        <f t="shared" si="2"/>
        <v>11.44094092723383</v>
      </c>
      <c r="F19" s="33">
        <f t="shared" si="3"/>
        <v>8.521739130434783</v>
      </c>
      <c r="G19" s="33">
        <f t="shared" si="4"/>
        <v>5.602537333635736</v>
      </c>
      <c r="H19" s="33">
        <f t="shared" si="5"/>
        <v>2.6833355368366894</v>
      </c>
      <c r="I19" s="33">
        <f t="shared" si="6"/>
        <v>0</v>
      </c>
    </row>
    <row r="20" spans="1:9" ht="12.75">
      <c r="A20" s="30">
        <v>40198</v>
      </c>
      <c r="B20" s="32">
        <v>6</v>
      </c>
      <c r="C20" s="33">
        <f t="shared" si="0"/>
        <v>17.279344520831923</v>
      </c>
      <c r="D20" s="33">
        <f t="shared" si="1"/>
        <v>14.360142724032876</v>
      </c>
      <c r="E20" s="33">
        <f t="shared" si="2"/>
        <v>11.44094092723383</v>
      </c>
      <c r="F20" s="33">
        <f t="shared" si="3"/>
        <v>8.521739130434783</v>
      </c>
      <c r="G20" s="33">
        <f t="shared" si="4"/>
        <v>5.602537333635736</v>
      </c>
      <c r="H20" s="33">
        <f t="shared" si="5"/>
        <v>2.6833355368366894</v>
      </c>
      <c r="I20" s="33">
        <f t="shared" si="6"/>
        <v>0</v>
      </c>
    </row>
    <row r="21" spans="1:9" ht="12.75">
      <c r="A21" s="30">
        <v>40199</v>
      </c>
      <c r="B21" s="32">
        <v>17</v>
      </c>
      <c r="C21" s="33">
        <f t="shared" si="0"/>
        <v>17.279344520831923</v>
      </c>
      <c r="D21" s="33">
        <f t="shared" si="1"/>
        <v>14.360142724032876</v>
      </c>
      <c r="E21" s="33">
        <f t="shared" si="2"/>
        <v>11.44094092723383</v>
      </c>
      <c r="F21" s="33">
        <f t="shared" si="3"/>
        <v>8.521739130434783</v>
      </c>
      <c r="G21" s="33">
        <f t="shared" si="4"/>
        <v>5.602537333635736</v>
      </c>
      <c r="H21" s="33">
        <f t="shared" si="5"/>
        <v>2.6833355368366894</v>
      </c>
      <c r="I21" s="33">
        <f t="shared" si="6"/>
        <v>0</v>
      </c>
    </row>
    <row r="22" spans="1:9" ht="12.75">
      <c r="A22" s="30">
        <v>40200</v>
      </c>
      <c r="B22" s="32">
        <v>3</v>
      </c>
      <c r="C22" s="33">
        <f t="shared" si="0"/>
        <v>17.279344520831923</v>
      </c>
      <c r="D22" s="33">
        <f t="shared" si="1"/>
        <v>14.360142724032876</v>
      </c>
      <c r="E22" s="33">
        <f t="shared" si="2"/>
        <v>11.44094092723383</v>
      </c>
      <c r="F22" s="33">
        <f t="shared" si="3"/>
        <v>8.521739130434783</v>
      </c>
      <c r="G22" s="33">
        <f t="shared" si="4"/>
        <v>5.602537333635736</v>
      </c>
      <c r="H22" s="33">
        <f t="shared" si="5"/>
        <v>2.6833355368366894</v>
      </c>
      <c r="I22" s="33">
        <f t="shared" si="6"/>
        <v>0</v>
      </c>
    </row>
    <row r="23" spans="1:9" ht="12.75">
      <c r="A23" s="30">
        <v>40201</v>
      </c>
      <c r="B23" s="32">
        <v>8</v>
      </c>
      <c r="C23" s="33">
        <f t="shared" si="0"/>
        <v>17.279344520831923</v>
      </c>
      <c r="D23" s="33">
        <f t="shared" si="1"/>
        <v>14.360142724032876</v>
      </c>
      <c r="E23" s="33">
        <f t="shared" si="2"/>
        <v>11.44094092723383</v>
      </c>
      <c r="F23" s="33">
        <f t="shared" si="3"/>
        <v>8.521739130434783</v>
      </c>
      <c r="G23" s="33">
        <f t="shared" si="4"/>
        <v>5.602537333635736</v>
      </c>
      <c r="H23" s="33">
        <f t="shared" si="5"/>
        <v>2.6833355368366894</v>
      </c>
      <c r="I23" s="33">
        <f t="shared" si="6"/>
        <v>0</v>
      </c>
    </row>
    <row r="24" spans="1:9" ht="12.75">
      <c r="A24" s="30">
        <v>40202</v>
      </c>
      <c r="B24" s="32">
        <v>5</v>
      </c>
      <c r="C24" s="33">
        <f t="shared" si="0"/>
        <v>17.279344520831923</v>
      </c>
      <c r="D24" s="33">
        <f t="shared" si="1"/>
        <v>14.360142724032876</v>
      </c>
      <c r="E24" s="33">
        <f t="shared" si="2"/>
        <v>11.44094092723383</v>
      </c>
      <c r="F24" s="33">
        <f t="shared" si="3"/>
        <v>8.521739130434783</v>
      </c>
      <c r="G24" s="33">
        <f t="shared" si="4"/>
        <v>5.602537333635736</v>
      </c>
      <c r="H24" s="33">
        <f t="shared" si="5"/>
        <v>2.6833355368366894</v>
      </c>
      <c r="I24" s="33">
        <f t="shared" si="6"/>
        <v>0</v>
      </c>
    </row>
    <row r="25" spans="1:9" ht="12.75">
      <c r="A25" s="30">
        <v>40203</v>
      </c>
      <c r="B25" s="32">
        <v>13</v>
      </c>
      <c r="C25" s="33">
        <f t="shared" si="0"/>
        <v>17.279344520831923</v>
      </c>
      <c r="D25" s="33">
        <f t="shared" si="1"/>
        <v>14.360142724032876</v>
      </c>
      <c r="E25" s="33">
        <f t="shared" si="2"/>
        <v>11.44094092723383</v>
      </c>
      <c r="F25" s="33">
        <f t="shared" si="3"/>
        <v>8.521739130434783</v>
      </c>
      <c r="G25" s="33">
        <f t="shared" si="4"/>
        <v>5.602537333635736</v>
      </c>
      <c r="H25" s="33">
        <f t="shared" si="5"/>
        <v>2.6833355368366894</v>
      </c>
      <c r="I25" s="33">
        <f t="shared" si="6"/>
        <v>0</v>
      </c>
    </row>
    <row r="26" spans="1:9" ht="12.75">
      <c r="A26" s="30">
        <v>40204</v>
      </c>
      <c r="B26" s="32">
        <v>5</v>
      </c>
      <c r="C26" s="33">
        <f t="shared" si="0"/>
        <v>17.279344520831923</v>
      </c>
      <c r="D26" s="33">
        <f t="shared" si="1"/>
        <v>14.360142724032876</v>
      </c>
      <c r="E26" s="33">
        <f t="shared" si="2"/>
        <v>11.44094092723383</v>
      </c>
      <c r="F26" s="33">
        <f t="shared" si="3"/>
        <v>8.521739130434783</v>
      </c>
      <c r="G26" s="33">
        <f t="shared" si="4"/>
        <v>5.602537333635736</v>
      </c>
      <c r="H26" s="33">
        <f t="shared" si="5"/>
        <v>2.6833355368366894</v>
      </c>
      <c r="I26" s="33">
        <f t="shared" si="6"/>
        <v>0</v>
      </c>
    </row>
    <row r="27" spans="1:9" ht="12.75">
      <c r="A27" s="30">
        <v>40205</v>
      </c>
      <c r="B27" s="32">
        <v>8</v>
      </c>
      <c r="C27" s="33">
        <f t="shared" si="0"/>
        <v>17.279344520831923</v>
      </c>
      <c r="D27" s="33">
        <f t="shared" si="1"/>
        <v>14.360142724032876</v>
      </c>
      <c r="E27" s="33">
        <f t="shared" si="2"/>
        <v>11.44094092723383</v>
      </c>
      <c r="F27" s="33">
        <f t="shared" si="3"/>
        <v>8.521739130434783</v>
      </c>
      <c r="G27" s="33">
        <f t="shared" si="4"/>
        <v>5.602537333635736</v>
      </c>
      <c r="H27" s="33">
        <f t="shared" si="5"/>
        <v>2.6833355368366894</v>
      </c>
      <c r="I27" s="33">
        <f t="shared" si="6"/>
        <v>0</v>
      </c>
    </row>
    <row r="28" spans="1:9" ht="12.75">
      <c r="A28" s="30">
        <v>40206</v>
      </c>
      <c r="B28" s="32">
        <v>9</v>
      </c>
      <c r="C28" s="33">
        <f t="shared" si="0"/>
        <v>17.279344520831923</v>
      </c>
      <c r="D28" s="33">
        <f t="shared" si="1"/>
        <v>14.360142724032876</v>
      </c>
      <c r="E28" s="33">
        <f t="shared" si="2"/>
        <v>11.44094092723383</v>
      </c>
      <c r="F28" s="33">
        <f t="shared" si="3"/>
        <v>8.521739130434783</v>
      </c>
      <c r="G28" s="33">
        <f t="shared" si="4"/>
        <v>5.602537333635736</v>
      </c>
      <c r="H28" s="33">
        <f t="shared" si="5"/>
        <v>2.6833355368366894</v>
      </c>
      <c r="I28" s="33">
        <f t="shared" si="6"/>
        <v>0</v>
      </c>
    </row>
    <row r="29" spans="1:9" ht="12.75">
      <c r="A29" s="30">
        <v>40207</v>
      </c>
      <c r="B29" s="32">
        <v>4</v>
      </c>
      <c r="C29" s="33">
        <f t="shared" si="0"/>
        <v>17.279344520831923</v>
      </c>
      <c r="D29" s="33">
        <f t="shared" si="1"/>
        <v>14.360142724032876</v>
      </c>
      <c r="E29" s="33">
        <f t="shared" si="2"/>
        <v>11.44094092723383</v>
      </c>
      <c r="F29" s="33">
        <f t="shared" si="3"/>
        <v>8.521739130434783</v>
      </c>
      <c r="G29" s="33">
        <f t="shared" si="4"/>
        <v>5.602537333635736</v>
      </c>
      <c r="H29" s="33">
        <f t="shared" si="5"/>
        <v>2.6833355368366894</v>
      </c>
      <c r="I29" s="33">
        <f t="shared" si="6"/>
        <v>0</v>
      </c>
    </row>
    <row r="30" spans="1:9" ht="12.75">
      <c r="A30" s="30">
        <v>40208</v>
      </c>
      <c r="B30" s="32">
        <v>5</v>
      </c>
      <c r="C30" s="33">
        <f t="shared" si="0"/>
        <v>17.279344520831923</v>
      </c>
      <c r="D30" s="33">
        <f t="shared" si="1"/>
        <v>14.360142724032876</v>
      </c>
      <c r="E30" s="33">
        <f t="shared" si="2"/>
        <v>11.44094092723383</v>
      </c>
      <c r="F30" s="33">
        <f t="shared" si="3"/>
        <v>8.521739130434783</v>
      </c>
      <c r="G30" s="33">
        <f t="shared" si="4"/>
        <v>5.602537333635736</v>
      </c>
      <c r="H30" s="33">
        <f t="shared" si="5"/>
        <v>2.6833355368366894</v>
      </c>
      <c r="I30" s="33">
        <f t="shared" si="6"/>
        <v>0</v>
      </c>
    </row>
    <row r="31" spans="1:9" ht="12.75">
      <c r="A31" s="30">
        <v>40209</v>
      </c>
      <c r="B31" s="32">
        <v>8</v>
      </c>
      <c r="C31" s="33">
        <f t="shared" si="0"/>
        <v>17.279344520831923</v>
      </c>
      <c r="D31" s="33">
        <f t="shared" si="1"/>
        <v>14.360142724032876</v>
      </c>
      <c r="E31" s="33">
        <f t="shared" si="2"/>
        <v>11.44094092723383</v>
      </c>
      <c r="F31" s="33">
        <f t="shared" si="3"/>
        <v>8.521739130434783</v>
      </c>
      <c r="G31" s="33">
        <f t="shared" si="4"/>
        <v>5.602537333635736</v>
      </c>
      <c r="H31" s="33">
        <f t="shared" si="5"/>
        <v>2.6833355368366894</v>
      </c>
      <c r="I31" s="33">
        <f t="shared" si="6"/>
        <v>0</v>
      </c>
    </row>
    <row r="32" spans="1:9" ht="12.75">
      <c r="A32" s="30">
        <v>40210</v>
      </c>
      <c r="B32" s="32">
        <v>21</v>
      </c>
      <c r="C32" s="33">
        <f t="shared" si="0"/>
        <v>17.279344520831923</v>
      </c>
      <c r="D32" s="33">
        <f t="shared" si="1"/>
        <v>14.360142724032876</v>
      </c>
      <c r="E32" s="33">
        <f t="shared" si="2"/>
        <v>11.44094092723383</v>
      </c>
      <c r="F32" s="33">
        <f t="shared" si="3"/>
        <v>8.521739130434783</v>
      </c>
      <c r="G32" s="33">
        <f t="shared" si="4"/>
        <v>5.602537333635736</v>
      </c>
      <c r="H32" s="33">
        <f t="shared" si="5"/>
        <v>2.6833355368366894</v>
      </c>
      <c r="I32" s="33">
        <f t="shared" si="6"/>
        <v>0</v>
      </c>
    </row>
    <row r="33" spans="1:9" ht="12.75">
      <c r="A33" s="30">
        <v>40211</v>
      </c>
      <c r="B33" s="32">
        <v>5</v>
      </c>
      <c r="C33" s="33">
        <f t="shared" si="0"/>
        <v>17.279344520831923</v>
      </c>
      <c r="D33" s="33">
        <f t="shared" si="1"/>
        <v>14.360142724032876</v>
      </c>
      <c r="E33" s="33">
        <f t="shared" si="2"/>
        <v>11.44094092723383</v>
      </c>
      <c r="F33" s="33">
        <f t="shared" si="3"/>
        <v>8.521739130434783</v>
      </c>
      <c r="G33" s="33">
        <f t="shared" si="4"/>
        <v>5.602537333635736</v>
      </c>
      <c r="H33" s="33">
        <f t="shared" si="5"/>
        <v>2.6833355368366894</v>
      </c>
      <c r="I33" s="33">
        <f t="shared" si="6"/>
        <v>0</v>
      </c>
    </row>
    <row r="34" spans="1:9" ht="12.75">
      <c r="A34" s="30">
        <v>40212</v>
      </c>
      <c r="B34" s="32">
        <v>13</v>
      </c>
      <c r="C34" s="33">
        <f aca="true" t="shared" si="7" ref="C34:C65">IF(B34="",C33,F34+3*(SQRT(F34)))</f>
        <v>17.279344520831923</v>
      </c>
      <c r="D34" s="33">
        <f aca="true" t="shared" si="8" ref="D34:D67">IF(B34="",D33,F34+2*(SQRT(F34)))</f>
        <v>14.360142724032876</v>
      </c>
      <c r="E34" s="33">
        <f aca="true" t="shared" si="9" ref="E34:E65">IF(B34="",E33,F34+1*(SQRT(F34)))</f>
        <v>11.44094092723383</v>
      </c>
      <c r="F34" s="33">
        <f aca="true" t="shared" si="10" ref="F34:F67">AVERAGE($B$2:$B$47)</f>
        <v>8.521739130434783</v>
      </c>
      <c r="G34" s="33">
        <f aca="true" t="shared" si="11" ref="G34:G65">IF(B34="",G33,IF(F34-1*(SQRT(F34))&gt;0,+F34-1*(SQRT(F34)),0))</f>
        <v>5.602537333635736</v>
      </c>
      <c r="H34" s="33">
        <f aca="true" t="shared" si="12" ref="H34:H67">IF(B34="",H33,IF(F34-2*(SQRT(F34))&gt;0,+F34-2*(SQRT(F34)),0))</f>
        <v>2.6833355368366894</v>
      </c>
      <c r="I34" s="33">
        <f aca="true" t="shared" si="13" ref="I34:I67">IF(B34="",I33,IF(F34-3*(SQRT(F34))&gt;0,+F34-3*(SQRT(F34)),0))</f>
        <v>0</v>
      </c>
    </row>
    <row r="35" spans="1:9" ht="12.75">
      <c r="A35" s="30">
        <v>40213</v>
      </c>
      <c r="B35" s="32">
        <v>9</v>
      </c>
      <c r="C35" s="33">
        <f t="shared" si="7"/>
        <v>17.279344520831923</v>
      </c>
      <c r="D35" s="33">
        <f t="shared" si="8"/>
        <v>14.360142724032876</v>
      </c>
      <c r="E35" s="33">
        <f t="shared" si="9"/>
        <v>11.44094092723383</v>
      </c>
      <c r="F35" s="33">
        <f t="shared" si="10"/>
        <v>8.521739130434783</v>
      </c>
      <c r="G35" s="33">
        <f t="shared" si="11"/>
        <v>5.602537333635736</v>
      </c>
      <c r="H35" s="33">
        <f t="shared" si="12"/>
        <v>2.6833355368366894</v>
      </c>
      <c r="I35" s="33">
        <f t="shared" si="13"/>
        <v>0</v>
      </c>
    </row>
    <row r="36" spans="1:9" ht="12.75">
      <c r="A36" s="30">
        <v>40214</v>
      </c>
      <c r="B36" s="32">
        <v>4</v>
      </c>
      <c r="C36" s="33">
        <f t="shared" si="7"/>
        <v>17.279344520831923</v>
      </c>
      <c r="D36" s="33">
        <f t="shared" si="8"/>
        <v>14.360142724032876</v>
      </c>
      <c r="E36" s="33">
        <f t="shared" si="9"/>
        <v>11.44094092723383</v>
      </c>
      <c r="F36" s="33">
        <f t="shared" si="10"/>
        <v>8.521739130434783</v>
      </c>
      <c r="G36" s="33">
        <f t="shared" si="11"/>
        <v>5.602537333635736</v>
      </c>
      <c r="H36" s="33">
        <f t="shared" si="12"/>
        <v>2.6833355368366894</v>
      </c>
      <c r="I36" s="33">
        <f t="shared" si="13"/>
        <v>0</v>
      </c>
    </row>
    <row r="37" spans="1:9" ht="12.75">
      <c r="A37" s="30">
        <v>40215</v>
      </c>
      <c r="B37" s="32">
        <v>6</v>
      </c>
      <c r="C37" s="33">
        <f t="shared" si="7"/>
        <v>17.279344520831923</v>
      </c>
      <c r="D37" s="33">
        <f t="shared" si="8"/>
        <v>14.360142724032876</v>
      </c>
      <c r="E37" s="33">
        <f t="shared" si="9"/>
        <v>11.44094092723383</v>
      </c>
      <c r="F37" s="33">
        <f t="shared" si="10"/>
        <v>8.521739130434783</v>
      </c>
      <c r="G37" s="33">
        <f t="shared" si="11"/>
        <v>5.602537333635736</v>
      </c>
      <c r="H37" s="33">
        <f t="shared" si="12"/>
        <v>2.6833355368366894</v>
      </c>
      <c r="I37" s="33">
        <f t="shared" si="13"/>
        <v>0</v>
      </c>
    </row>
    <row r="38" spans="1:9" ht="12.75">
      <c r="A38" s="30">
        <v>40216</v>
      </c>
      <c r="B38" s="32">
        <v>7</v>
      </c>
      <c r="C38" s="33">
        <f t="shared" si="7"/>
        <v>17.279344520831923</v>
      </c>
      <c r="D38" s="33">
        <f t="shared" si="8"/>
        <v>14.360142724032876</v>
      </c>
      <c r="E38" s="33">
        <f t="shared" si="9"/>
        <v>11.44094092723383</v>
      </c>
      <c r="F38" s="33">
        <f t="shared" si="10"/>
        <v>8.521739130434783</v>
      </c>
      <c r="G38" s="33">
        <f t="shared" si="11"/>
        <v>5.602537333635736</v>
      </c>
      <c r="H38" s="33">
        <f t="shared" si="12"/>
        <v>2.6833355368366894</v>
      </c>
      <c r="I38" s="33">
        <f t="shared" si="13"/>
        <v>0</v>
      </c>
    </row>
    <row r="39" spans="1:9" ht="12.75">
      <c r="A39" s="30">
        <v>40217</v>
      </c>
      <c r="B39" s="32">
        <v>6</v>
      </c>
      <c r="C39" s="33">
        <f t="shared" si="7"/>
        <v>17.279344520831923</v>
      </c>
      <c r="D39" s="33">
        <f t="shared" si="8"/>
        <v>14.360142724032876</v>
      </c>
      <c r="E39" s="33">
        <f t="shared" si="9"/>
        <v>11.44094092723383</v>
      </c>
      <c r="F39" s="33">
        <f t="shared" si="10"/>
        <v>8.521739130434783</v>
      </c>
      <c r="G39" s="33">
        <f t="shared" si="11"/>
        <v>5.602537333635736</v>
      </c>
      <c r="H39" s="33">
        <f t="shared" si="12"/>
        <v>2.6833355368366894</v>
      </c>
      <c r="I39" s="33">
        <f t="shared" si="13"/>
        <v>0</v>
      </c>
    </row>
    <row r="40" spans="1:9" ht="12.75">
      <c r="A40" s="30">
        <v>40218</v>
      </c>
      <c r="B40" s="32">
        <v>7</v>
      </c>
      <c r="C40" s="33">
        <f t="shared" si="7"/>
        <v>17.279344520831923</v>
      </c>
      <c r="D40" s="33">
        <f t="shared" si="8"/>
        <v>14.360142724032876</v>
      </c>
      <c r="E40" s="33">
        <f t="shared" si="9"/>
        <v>11.44094092723383</v>
      </c>
      <c r="F40" s="33">
        <f t="shared" si="10"/>
        <v>8.521739130434783</v>
      </c>
      <c r="G40" s="33">
        <f t="shared" si="11"/>
        <v>5.602537333635736</v>
      </c>
      <c r="H40" s="33">
        <f t="shared" si="12"/>
        <v>2.6833355368366894</v>
      </c>
      <c r="I40" s="33">
        <f t="shared" si="13"/>
        <v>0</v>
      </c>
    </row>
    <row r="41" spans="1:9" ht="12.75">
      <c r="A41" s="30">
        <v>40219</v>
      </c>
      <c r="B41" s="32">
        <v>13</v>
      </c>
      <c r="C41" s="33">
        <f t="shared" si="7"/>
        <v>17.279344520831923</v>
      </c>
      <c r="D41" s="33">
        <f t="shared" si="8"/>
        <v>14.360142724032876</v>
      </c>
      <c r="E41" s="33">
        <f t="shared" si="9"/>
        <v>11.44094092723383</v>
      </c>
      <c r="F41" s="33">
        <f t="shared" si="10"/>
        <v>8.521739130434783</v>
      </c>
      <c r="G41" s="33">
        <f t="shared" si="11"/>
        <v>5.602537333635736</v>
      </c>
      <c r="H41" s="33">
        <f t="shared" si="12"/>
        <v>2.6833355368366894</v>
      </c>
      <c r="I41" s="33">
        <f t="shared" si="13"/>
        <v>0</v>
      </c>
    </row>
    <row r="42" spans="1:9" ht="12.75">
      <c r="A42" s="30">
        <v>40220</v>
      </c>
      <c r="B42" s="32">
        <v>5</v>
      </c>
      <c r="C42" s="33">
        <f t="shared" si="7"/>
        <v>17.279344520831923</v>
      </c>
      <c r="D42" s="33">
        <f t="shared" si="8"/>
        <v>14.360142724032876</v>
      </c>
      <c r="E42" s="33">
        <f t="shared" si="9"/>
        <v>11.44094092723383</v>
      </c>
      <c r="F42" s="33">
        <f t="shared" si="10"/>
        <v>8.521739130434783</v>
      </c>
      <c r="G42" s="33">
        <f t="shared" si="11"/>
        <v>5.602537333635736</v>
      </c>
      <c r="H42" s="33">
        <f t="shared" si="12"/>
        <v>2.6833355368366894</v>
      </c>
      <c r="I42" s="33">
        <f t="shared" si="13"/>
        <v>0</v>
      </c>
    </row>
    <row r="43" spans="1:9" ht="12.75">
      <c r="A43" s="30">
        <v>40221</v>
      </c>
      <c r="B43" s="32">
        <v>8</v>
      </c>
      <c r="C43" s="33">
        <f t="shared" si="7"/>
        <v>17.279344520831923</v>
      </c>
      <c r="D43" s="33">
        <f t="shared" si="8"/>
        <v>14.360142724032876</v>
      </c>
      <c r="E43" s="33">
        <f t="shared" si="9"/>
        <v>11.44094092723383</v>
      </c>
      <c r="F43" s="33">
        <f t="shared" si="10"/>
        <v>8.521739130434783</v>
      </c>
      <c r="G43" s="33">
        <f t="shared" si="11"/>
        <v>5.602537333635736</v>
      </c>
      <c r="H43" s="33">
        <f t="shared" si="12"/>
        <v>2.6833355368366894</v>
      </c>
      <c r="I43" s="33">
        <f t="shared" si="13"/>
        <v>0</v>
      </c>
    </row>
    <row r="44" spans="1:9" ht="12.75">
      <c r="A44" s="30">
        <v>40222</v>
      </c>
      <c r="B44" s="32">
        <v>13</v>
      </c>
      <c r="C44" s="33">
        <f t="shared" si="7"/>
        <v>17.279344520831923</v>
      </c>
      <c r="D44" s="33">
        <f t="shared" si="8"/>
        <v>14.360142724032876</v>
      </c>
      <c r="E44" s="33">
        <f t="shared" si="9"/>
        <v>11.44094092723383</v>
      </c>
      <c r="F44" s="33">
        <f t="shared" si="10"/>
        <v>8.521739130434783</v>
      </c>
      <c r="G44" s="33">
        <f t="shared" si="11"/>
        <v>5.602537333635736</v>
      </c>
      <c r="H44" s="33">
        <f t="shared" si="12"/>
        <v>2.6833355368366894</v>
      </c>
      <c r="I44" s="33">
        <f t="shared" si="13"/>
        <v>0</v>
      </c>
    </row>
    <row r="45" spans="1:9" ht="12.75">
      <c r="A45" s="30">
        <v>40223</v>
      </c>
      <c r="B45" s="32">
        <v>10</v>
      </c>
      <c r="C45" s="33">
        <f t="shared" si="7"/>
        <v>17.279344520831923</v>
      </c>
      <c r="D45" s="33">
        <f t="shared" si="8"/>
        <v>14.360142724032876</v>
      </c>
      <c r="E45" s="33">
        <f t="shared" si="9"/>
        <v>11.44094092723383</v>
      </c>
      <c r="F45" s="33">
        <f t="shared" si="10"/>
        <v>8.521739130434783</v>
      </c>
      <c r="G45" s="33">
        <f t="shared" si="11"/>
        <v>5.602537333635736</v>
      </c>
      <c r="H45" s="33">
        <f t="shared" si="12"/>
        <v>2.6833355368366894</v>
      </c>
      <c r="I45" s="33">
        <f t="shared" si="13"/>
        <v>0</v>
      </c>
    </row>
    <row r="46" spans="1:9" ht="12.75">
      <c r="A46" s="30">
        <v>40224</v>
      </c>
      <c r="B46" s="32">
        <v>3</v>
      </c>
      <c r="C46" s="33">
        <f t="shared" si="7"/>
        <v>17.279344520831923</v>
      </c>
      <c r="D46" s="33">
        <f t="shared" si="8"/>
        <v>14.360142724032876</v>
      </c>
      <c r="E46" s="33">
        <f t="shared" si="9"/>
        <v>11.44094092723383</v>
      </c>
      <c r="F46" s="33">
        <f t="shared" si="10"/>
        <v>8.521739130434783</v>
      </c>
      <c r="G46" s="33">
        <f t="shared" si="11"/>
        <v>5.602537333635736</v>
      </c>
      <c r="H46" s="33">
        <f t="shared" si="12"/>
        <v>2.6833355368366894</v>
      </c>
      <c r="I46" s="33">
        <f t="shared" si="13"/>
        <v>0</v>
      </c>
    </row>
    <row r="47" spans="1:9" ht="12.75">
      <c r="A47" s="30">
        <v>40225</v>
      </c>
      <c r="B47" s="32">
        <v>15</v>
      </c>
      <c r="C47" s="33">
        <f t="shared" si="7"/>
        <v>17.279344520831923</v>
      </c>
      <c r="D47" s="33">
        <f t="shared" si="8"/>
        <v>14.360142724032876</v>
      </c>
      <c r="E47" s="33">
        <f t="shared" si="9"/>
        <v>11.44094092723383</v>
      </c>
      <c r="F47" s="33">
        <f t="shared" si="10"/>
        <v>8.521739130434783</v>
      </c>
      <c r="G47" s="33">
        <f t="shared" si="11"/>
        <v>5.602537333635736</v>
      </c>
      <c r="H47" s="33">
        <f t="shared" si="12"/>
        <v>2.6833355368366894</v>
      </c>
      <c r="I47" s="33">
        <f t="shared" si="13"/>
        <v>0</v>
      </c>
    </row>
    <row r="48" spans="3:9" ht="12.75">
      <c r="C48">
        <f t="shared" si="7"/>
        <v>17.279344520831923</v>
      </c>
      <c r="D48">
        <f t="shared" si="8"/>
        <v>14.360142724032876</v>
      </c>
      <c r="E48">
        <f t="shared" si="9"/>
        <v>11.44094092723383</v>
      </c>
      <c r="F48">
        <f t="shared" si="10"/>
        <v>8.521739130434783</v>
      </c>
      <c r="G48">
        <f t="shared" si="11"/>
        <v>5.602537333635736</v>
      </c>
      <c r="H48">
        <f t="shared" si="12"/>
        <v>2.6833355368366894</v>
      </c>
      <c r="I48">
        <f t="shared" si="13"/>
        <v>0</v>
      </c>
    </row>
    <row r="49" spans="3:9" ht="12.75">
      <c r="C49">
        <f t="shared" si="7"/>
        <v>17.279344520831923</v>
      </c>
      <c r="D49">
        <f t="shared" si="8"/>
        <v>14.360142724032876</v>
      </c>
      <c r="E49">
        <f t="shared" si="9"/>
        <v>11.44094092723383</v>
      </c>
      <c r="F49">
        <f t="shared" si="10"/>
        <v>8.521739130434783</v>
      </c>
      <c r="G49">
        <f t="shared" si="11"/>
        <v>5.602537333635736</v>
      </c>
      <c r="H49">
        <f t="shared" si="12"/>
        <v>2.6833355368366894</v>
      </c>
      <c r="I49">
        <f t="shared" si="13"/>
        <v>0</v>
      </c>
    </row>
    <row r="50" spans="3:9" ht="12.75">
      <c r="C50">
        <f t="shared" si="7"/>
        <v>17.279344520831923</v>
      </c>
      <c r="D50">
        <f t="shared" si="8"/>
        <v>14.360142724032876</v>
      </c>
      <c r="E50">
        <f t="shared" si="9"/>
        <v>11.44094092723383</v>
      </c>
      <c r="F50">
        <f t="shared" si="10"/>
        <v>8.521739130434783</v>
      </c>
      <c r="G50">
        <f t="shared" si="11"/>
        <v>5.602537333635736</v>
      </c>
      <c r="H50">
        <f t="shared" si="12"/>
        <v>2.6833355368366894</v>
      </c>
      <c r="I50">
        <f t="shared" si="13"/>
        <v>0</v>
      </c>
    </row>
    <row r="51" spans="3:9" ht="12.75">
      <c r="C51">
        <f t="shared" si="7"/>
        <v>17.279344520831923</v>
      </c>
      <c r="D51">
        <f t="shared" si="8"/>
        <v>14.360142724032876</v>
      </c>
      <c r="E51">
        <f t="shared" si="9"/>
        <v>11.44094092723383</v>
      </c>
      <c r="F51">
        <f t="shared" si="10"/>
        <v>8.521739130434783</v>
      </c>
      <c r="G51">
        <f t="shared" si="11"/>
        <v>5.602537333635736</v>
      </c>
      <c r="H51">
        <f t="shared" si="12"/>
        <v>2.6833355368366894</v>
      </c>
      <c r="I51">
        <f t="shared" si="13"/>
        <v>0</v>
      </c>
    </row>
    <row r="52" spans="3:9" ht="12.75">
      <c r="C52">
        <f t="shared" si="7"/>
        <v>17.279344520831923</v>
      </c>
      <c r="D52">
        <f t="shared" si="8"/>
        <v>14.360142724032876</v>
      </c>
      <c r="E52">
        <f t="shared" si="9"/>
        <v>11.44094092723383</v>
      </c>
      <c r="F52">
        <f t="shared" si="10"/>
        <v>8.521739130434783</v>
      </c>
      <c r="G52">
        <f t="shared" si="11"/>
        <v>5.602537333635736</v>
      </c>
      <c r="H52">
        <f t="shared" si="12"/>
        <v>2.6833355368366894</v>
      </c>
      <c r="I52">
        <f t="shared" si="13"/>
        <v>0</v>
      </c>
    </row>
    <row r="53" spans="3:9" ht="12.75">
      <c r="C53">
        <f t="shared" si="7"/>
        <v>17.279344520831923</v>
      </c>
      <c r="D53">
        <f t="shared" si="8"/>
        <v>14.360142724032876</v>
      </c>
      <c r="E53">
        <f t="shared" si="9"/>
        <v>11.44094092723383</v>
      </c>
      <c r="F53">
        <f t="shared" si="10"/>
        <v>8.521739130434783</v>
      </c>
      <c r="G53">
        <f t="shared" si="11"/>
        <v>5.602537333635736</v>
      </c>
      <c r="H53">
        <f t="shared" si="12"/>
        <v>2.6833355368366894</v>
      </c>
      <c r="I53">
        <f t="shared" si="13"/>
        <v>0</v>
      </c>
    </row>
    <row r="54" spans="3:9" ht="12.75">
      <c r="C54">
        <f t="shared" si="7"/>
        <v>17.279344520831923</v>
      </c>
      <c r="D54">
        <f t="shared" si="8"/>
        <v>14.360142724032876</v>
      </c>
      <c r="E54">
        <f t="shared" si="9"/>
        <v>11.44094092723383</v>
      </c>
      <c r="F54">
        <f t="shared" si="10"/>
        <v>8.521739130434783</v>
      </c>
      <c r="G54">
        <f t="shared" si="11"/>
        <v>5.602537333635736</v>
      </c>
      <c r="H54">
        <f t="shared" si="12"/>
        <v>2.6833355368366894</v>
      </c>
      <c r="I54">
        <f t="shared" si="13"/>
        <v>0</v>
      </c>
    </row>
    <row r="55" spans="3:9" ht="12.75">
      <c r="C55">
        <f t="shared" si="7"/>
        <v>17.279344520831923</v>
      </c>
      <c r="D55">
        <f t="shared" si="8"/>
        <v>14.360142724032876</v>
      </c>
      <c r="E55">
        <f t="shared" si="9"/>
        <v>11.44094092723383</v>
      </c>
      <c r="F55">
        <f t="shared" si="10"/>
        <v>8.521739130434783</v>
      </c>
      <c r="G55">
        <f t="shared" si="11"/>
        <v>5.602537333635736</v>
      </c>
      <c r="H55">
        <f t="shared" si="12"/>
        <v>2.6833355368366894</v>
      </c>
      <c r="I55">
        <f t="shared" si="13"/>
        <v>0</v>
      </c>
    </row>
    <row r="56" spans="3:9" ht="12.75">
      <c r="C56">
        <f t="shared" si="7"/>
        <v>17.279344520831923</v>
      </c>
      <c r="D56">
        <f t="shared" si="8"/>
        <v>14.360142724032876</v>
      </c>
      <c r="E56">
        <f t="shared" si="9"/>
        <v>11.44094092723383</v>
      </c>
      <c r="F56">
        <f t="shared" si="10"/>
        <v>8.521739130434783</v>
      </c>
      <c r="G56">
        <f t="shared" si="11"/>
        <v>5.602537333635736</v>
      </c>
      <c r="H56">
        <f t="shared" si="12"/>
        <v>2.6833355368366894</v>
      </c>
      <c r="I56">
        <f t="shared" si="13"/>
        <v>0</v>
      </c>
    </row>
    <row r="57" spans="3:9" ht="12.75">
      <c r="C57">
        <f t="shared" si="7"/>
        <v>17.279344520831923</v>
      </c>
      <c r="D57">
        <f t="shared" si="8"/>
        <v>14.360142724032876</v>
      </c>
      <c r="E57">
        <f t="shared" si="9"/>
        <v>11.44094092723383</v>
      </c>
      <c r="F57">
        <f t="shared" si="10"/>
        <v>8.521739130434783</v>
      </c>
      <c r="G57">
        <f t="shared" si="11"/>
        <v>5.602537333635736</v>
      </c>
      <c r="H57">
        <f t="shared" si="12"/>
        <v>2.6833355368366894</v>
      </c>
      <c r="I57">
        <f t="shared" si="13"/>
        <v>0</v>
      </c>
    </row>
    <row r="58" spans="3:9" ht="12.75">
      <c r="C58">
        <f t="shared" si="7"/>
        <v>17.279344520831923</v>
      </c>
      <c r="D58">
        <f t="shared" si="8"/>
        <v>14.360142724032876</v>
      </c>
      <c r="E58">
        <f t="shared" si="9"/>
        <v>11.44094092723383</v>
      </c>
      <c r="F58">
        <f t="shared" si="10"/>
        <v>8.521739130434783</v>
      </c>
      <c r="G58">
        <f t="shared" si="11"/>
        <v>5.602537333635736</v>
      </c>
      <c r="H58">
        <f t="shared" si="12"/>
        <v>2.6833355368366894</v>
      </c>
      <c r="I58">
        <f t="shared" si="13"/>
        <v>0</v>
      </c>
    </row>
    <row r="59" spans="3:9" ht="12.75">
      <c r="C59">
        <f t="shared" si="7"/>
        <v>17.279344520831923</v>
      </c>
      <c r="D59">
        <f t="shared" si="8"/>
        <v>14.360142724032876</v>
      </c>
      <c r="E59">
        <f t="shared" si="9"/>
        <v>11.44094092723383</v>
      </c>
      <c r="F59">
        <f t="shared" si="10"/>
        <v>8.521739130434783</v>
      </c>
      <c r="G59">
        <f t="shared" si="11"/>
        <v>5.602537333635736</v>
      </c>
      <c r="H59">
        <f t="shared" si="12"/>
        <v>2.6833355368366894</v>
      </c>
      <c r="I59">
        <f t="shared" si="13"/>
        <v>0</v>
      </c>
    </row>
    <row r="60" spans="3:9" ht="12.75">
      <c r="C60">
        <f t="shared" si="7"/>
        <v>17.279344520831923</v>
      </c>
      <c r="D60">
        <f t="shared" si="8"/>
        <v>14.360142724032876</v>
      </c>
      <c r="E60">
        <f t="shared" si="9"/>
        <v>11.44094092723383</v>
      </c>
      <c r="F60">
        <f t="shared" si="10"/>
        <v>8.521739130434783</v>
      </c>
      <c r="G60">
        <f t="shared" si="11"/>
        <v>5.602537333635736</v>
      </c>
      <c r="H60">
        <f t="shared" si="12"/>
        <v>2.6833355368366894</v>
      </c>
      <c r="I60">
        <f t="shared" si="13"/>
        <v>0</v>
      </c>
    </row>
    <row r="61" spans="3:9" ht="12.75">
      <c r="C61">
        <f t="shared" si="7"/>
        <v>17.279344520831923</v>
      </c>
      <c r="D61">
        <f t="shared" si="8"/>
        <v>14.360142724032876</v>
      </c>
      <c r="E61">
        <f t="shared" si="9"/>
        <v>11.44094092723383</v>
      </c>
      <c r="F61">
        <f t="shared" si="10"/>
        <v>8.521739130434783</v>
      </c>
      <c r="G61">
        <f t="shared" si="11"/>
        <v>5.602537333635736</v>
      </c>
      <c r="H61">
        <f t="shared" si="12"/>
        <v>2.6833355368366894</v>
      </c>
      <c r="I61">
        <f t="shared" si="13"/>
        <v>0</v>
      </c>
    </row>
    <row r="62" spans="3:9" ht="12.75">
      <c r="C62">
        <f t="shared" si="7"/>
        <v>17.279344520831923</v>
      </c>
      <c r="D62">
        <f t="shared" si="8"/>
        <v>14.360142724032876</v>
      </c>
      <c r="E62">
        <f t="shared" si="9"/>
        <v>11.44094092723383</v>
      </c>
      <c r="F62">
        <f t="shared" si="10"/>
        <v>8.521739130434783</v>
      </c>
      <c r="G62">
        <f t="shared" si="11"/>
        <v>5.602537333635736</v>
      </c>
      <c r="H62">
        <f t="shared" si="12"/>
        <v>2.6833355368366894</v>
      </c>
      <c r="I62">
        <f t="shared" si="13"/>
        <v>0</v>
      </c>
    </row>
    <row r="63" spans="3:9" ht="12.75">
      <c r="C63">
        <f t="shared" si="7"/>
        <v>17.279344520831923</v>
      </c>
      <c r="D63">
        <f t="shared" si="8"/>
        <v>14.360142724032876</v>
      </c>
      <c r="E63">
        <f t="shared" si="9"/>
        <v>11.44094092723383</v>
      </c>
      <c r="F63">
        <f t="shared" si="10"/>
        <v>8.521739130434783</v>
      </c>
      <c r="G63">
        <f t="shared" si="11"/>
        <v>5.602537333635736</v>
      </c>
      <c r="H63">
        <f t="shared" si="12"/>
        <v>2.6833355368366894</v>
      </c>
      <c r="I63">
        <f t="shared" si="13"/>
        <v>0</v>
      </c>
    </row>
    <row r="64" spans="3:9" ht="12.75">
      <c r="C64">
        <f t="shared" si="7"/>
        <v>17.279344520831923</v>
      </c>
      <c r="D64">
        <f t="shared" si="8"/>
        <v>14.360142724032876</v>
      </c>
      <c r="E64">
        <f t="shared" si="9"/>
        <v>11.44094092723383</v>
      </c>
      <c r="F64">
        <f t="shared" si="10"/>
        <v>8.521739130434783</v>
      </c>
      <c r="G64">
        <f t="shared" si="11"/>
        <v>5.602537333635736</v>
      </c>
      <c r="H64">
        <f t="shared" si="12"/>
        <v>2.6833355368366894</v>
      </c>
      <c r="I64">
        <f t="shared" si="13"/>
        <v>0</v>
      </c>
    </row>
    <row r="65" spans="3:9" ht="12.75">
      <c r="C65">
        <f t="shared" si="7"/>
        <v>17.279344520831923</v>
      </c>
      <c r="D65">
        <f t="shared" si="8"/>
        <v>14.360142724032876</v>
      </c>
      <c r="E65">
        <f t="shared" si="9"/>
        <v>11.44094092723383</v>
      </c>
      <c r="F65">
        <f t="shared" si="10"/>
        <v>8.521739130434783</v>
      </c>
      <c r="G65">
        <f t="shared" si="11"/>
        <v>5.602537333635736</v>
      </c>
      <c r="H65">
        <f t="shared" si="12"/>
        <v>2.6833355368366894</v>
      </c>
      <c r="I65">
        <f t="shared" si="13"/>
        <v>0</v>
      </c>
    </row>
    <row r="66" spans="3:9" ht="12.75">
      <c r="C66">
        <f>IF(B66="",C65,F66+3*(SQRT(F66)))</f>
        <v>17.279344520831923</v>
      </c>
      <c r="D66">
        <f t="shared" si="8"/>
        <v>14.360142724032876</v>
      </c>
      <c r="E66">
        <f>IF(B66="",E65,F66+1*(SQRT(F66)))</f>
        <v>11.44094092723383</v>
      </c>
      <c r="F66">
        <f t="shared" si="10"/>
        <v>8.521739130434783</v>
      </c>
      <c r="G66">
        <f>IF(B66="",G65,IF(F66-1*(SQRT(F66))&gt;0,+F66-1*(SQRT(F66)),0))</f>
        <v>5.602537333635736</v>
      </c>
      <c r="H66">
        <f t="shared" si="12"/>
        <v>2.6833355368366894</v>
      </c>
      <c r="I66">
        <f t="shared" si="13"/>
        <v>0</v>
      </c>
    </row>
    <row r="67" spans="3:9" ht="12.75">
      <c r="C67">
        <f>IF(B67="",C66,F67+3*(SQRT(F67)))</f>
        <v>17.279344520831923</v>
      </c>
      <c r="D67">
        <f t="shared" si="8"/>
        <v>14.360142724032876</v>
      </c>
      <c r="E67">
        <f>IF(B67="",E66,F67+1*(SQRT(F67)))</f>
        <v>11.44094092723383</v>
      </c>
      <c r="F67">
        <f t="shared" si="10"/>
        <v>8.521739130434783</v>
      </c>
      <c r="G67">
        <f>IF(B67="",G66,IF(F67-1*(SQRT(F67))&gt;0,+F67-1*(SQRT(F67)),0))</f>
        <v>5.602537333635736</v>
      </c>
      <c r="H67">
        <f t="shared" si="12"/>
        <v>2.6833355368366894</v>
      </c>
      <c r="I67">
        <f t="shared" si="13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bestFit="1" customWidth="1"/>
    <col min="2" max="2" width="6.7109375" style="0" bestFit="1" customWidth="1"/>
    <col min="3" max="4" width="6.00390625" style="0" bestFit="1" customWidth="1"/>
    <col min="5" max="5" width="10.57421875" style="0" bestFit="1" customWidth="1"/>
    <col min="6" max="13" width="18.00390625" style="0" bestFit="1" customWidth="1"/>
    <col min="14" max="14" width="10.57421875" style="0" bestFit="1" customWidth="1"/>
  </cols>
  <sheetData>
    <row r="1" spans="1:5" ht="12.75">
      <c r="A1" s="13" t="s">
        <v>18</v>
      </c>
      <c r="B1" s="13" t="s">
        <v>1</v>
      </c>
      <c r="C1" s="14"/>
      <c r="D1" s="14"/>
      <c r="E1" s="15"/>
    </row>
    <row r="2" spans="1:5" ht="12.75">
      <c r="A2" s="13" t="s">
        <v>2</v>
      </c>
      <c r="B2" s="10" t="s">
        <v>9</v>
      </c>
      <c r="C2" s="16" t="s">
        <v>3</v>
      </c>
      <c r="D2" s="16" t="s">
        <v>6</v>
      </c>
      <c r="E2" s="11" t="s">
        <v>19</v>
      </c>
    </row>
    <row r="3" spans="1:5" ht="12.75">
      <c r="A3" s="10" t="s">
        <v>4</v>
      </c>
      <c r="B3" s="17">
        <v>37</v>
      </c>
      <c r="C3" s="18">
        <v>23</v>
      </c>
      <c r="D3" s="18">
        <v>24</v>
      </c>
      <c r="E3" s="19">
        <v>84</v>
      </c>
    </row>
    <row r="4" spans="1:5" ht="12.75">
      <c r="A4" s="24" t="s">
        <v>5</v>
      </c>
      <c r="B4" s="21">
        <v>29</v>
      </c>
      <c r="C4" s="22">
        <v>18</v>
      </c>
      <c r="D4" s="22">
        <v>29</v>
      </c>
      <c r="E4" s="23">
        <v>76</v>
      </c>
    </row>
    <row r="5" spans="1:5" ht="12.75">
      <c r="A5" s="24" t="s">
        <v>17</v>
      </c>
      <c r="B5" s="21">
        <v>3</v>
      </c>
      <c r="C5" s="22"/>
      <c r="D5" s="22"/>
      <c r="E5" s="23">
        <v>3</v>
      </c>
    </row>
    <row r="6" spans="1:5" ht="12.75">
      <c r="A6" s="24" t="s">
        <v>13</v>
      </c>
      <c r="B6" s="21">
        <v>9</v>
      </c>
      <c r="C6" s="22"/>
      <c r="D6" s="22"/>
      <c r="E6" s="23">
        <v>9</v>
      </c>
    </row>
    <row r="7" spans="1:5" ht="12.75">
      <c r="A7" s="24" t="s">
        <v>7</v>
      </c>
      <c r="B7" s="21">
        <v>16</v>
      </c>
      <c r="C7" s="22">
        <v>6</v>
      </c>
      <c r="D7" s="22">
        <v>83</v>
      </c>
      <c r="E7" s="23">
        <v>105</v>
      </c>
    </row>
    <row r="8" spans="1:5" ht="12.75">
      <c r="A8" s="24" t="s">
        <v>10</v>
      </c>
      <c r="B8" s="21"/>
      <c r="C8" s="22">
        <v>5</v>
      </c>
      <c r="D8" s="22">
        <v>19</v>
      </c>
      <c r="E8" s="23">
        <v>24</v>
      </c>
    </row>
    <row r="9" spans="1:5" ht="12.75">
      <c r="A9" s="24" t="s">
        <v>15</v>
      </c>
      <c r="B9" s="21"/>
      <c r="C9" s="22"/>
      <c r="D9" s="22">
        <v>3</v>
      </c>
      <c r="E9" s="23">
        <v>3</v>
      </c>
    </row>
    <row r="10" spans="1:5" ht="12.75">
      <c r="A10" s="24" t="s">
        <v>14</v>
      </c>
      <c r="B10" s="21"/>
      <c r="C10" s="22"/>
      <c r="D10" s="22">
        <v>8</v>
      </c>
      <c r="E10" s="23">
        <v>8</v>
      </c>
    </row>
    <row r="11" spans="1:5" ht="12.75">
      <c r="A11" s="24" t="s">
        <v>8</v>
      </c>
      <c r="B11" s="21">
        <v>14</v>
      </c>
      <c r="C11" s="22">
        <v>5</v>
      </c>
      <c r="D11" s="22">
        <v>12</v>
      </c>
      <c r="E11" s="23">
        <v>31</v>
      </c>
    </row>
    <row r="12" spans="1:5" ht="12.75">
      <c r="A12" s="24" t="s">
        <v>12</v>
      </c>
      <c r="B12" s="21"/>
      <c r="C12" s="22"/>
      <c r="D12" s="22">
        <v>14</v>
      </c>
      <c r="E12" s="23">
        <v>14</v>
      </c>
    </row>
    <row r="13" spans="1:5" ht="12.75">
      <c r="A13" s="24" t="s">
        <v>11</v>
      </c>
      <c r="B13" s="21">
        <v>7</v>
      </c>
      <c r="C13" s="22">
        <v>8</v>
      </c>
      <c r="D13" s="22">
        <v>18</v>
      </c>
      <c r="E13" s="23">
        <v>33</v>
      </c>
    </row>
    <row r="14" spans="1:5" ht="12.75">
      <c r="A14" s="24" t="s">
        <v>16</v>
      </c>
      <c r="B14" s="21"/>
      <c r="C14" s="22">
        <v>2</v>
      </c>
      <c r="D14" s="22"/>
      <c r="E14" s="23">
        <v>2</v>
      </c>
    </row>
    <row r="15" spans="1:5" ht="12.75">
      <c r="A15" s="12" t="s">
        <v>19</v>
      </c>
      <c r="B15" s="25">
        <v>115</v>
      </c>
      <c r="C15" s="26">
        <v>67</v>
      </c>
      <c r="D15" s="26">
        <v>210</v>
      </c>
      <c r="E15" s="27">
        <v>392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="91" zoomScaleNormal="91" workbookViewId="0" topLeftCell="A1">
      <selection activeCell="A1" sqref="A1"/>
    </sheetView>
  </sheetViews>
  <sheetFormatPr defaultColWidth="9.140625" defaultRowHeight="12.75"/>
  <sheetData>
    <row r="1" spans="2:4" ht="12.75">
      <c r="B1" t="s">
        <v>20</v>
      </c>
      <c r="C1" s="38">
        <v>0</v>
      </c>
      <c r="D1">
        <v>392</v>
      </c>
    </row>
    <row r="2" spans="1:3" ht="12.75">
      <c r="A2" s="34" t="s">
        <v>6</v>
      </c>
      <c r="B2" s="36">
        <v>210</v>
      </c>
      <c r="C2" s="38">
        <f>C1+B2/$D$1</f>
        <v>0.5357142857142857</v>
      </c>
    </row>
    <row r="3" spans="1:3" ht="12.75">
      <c r="A3" s="35" t="s">
        <v>9</v>
      </c>
      <c r="B3" s="37">
        <v>115</v>
      </c>
      <c r="C3" s="38">
        <f>C2+B3/$D$1</f>
        <v>0.8290816326530612</v>
      </c>
    </row>
    <row r="4" spans="1:3" ht="12.75">
      <c r="A4" s="35" t="s">
        <v>3</v>
      </c>
      <c r="B4" s="37">
        <v>67</v>
      </c>
      <c r="C4" s="38">
        <f>C3+B4/$D$1</f>
        <v>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34" t="s">
        <v>2</v>
      </c>
      <c r="B1" s="34" t="s">
        <v>9</v>
      </c>
      <c r="C1" s="38">
        <v>0</v>
      </c>
      <c r="D1">
        <v>115</v>
      </c>
      <c r="E1" s="34" t="s">
        <v>2</v>
      </c>
      <c r="F1" s="35" t="s">
        <v>3</v>
      </c>
      <c r="G1" s="38">
        <v>0</v>
      </c>
      <c r="H1">
        <f>SUM($F$2:$F$11)</f>
        <v>67</v>
      </c>
      <c r="I1" s="34" t="s">
        <v>2</v>
      </c>
      <c r="J1" s="35" t="s">
        <v>6</v>
      </c>
      <c r="K1" s="38">
        <v>0</v>
      </c>
      <c r="L1">
        <f>SUM($J$2:$J$11)</f>
        <v>210</v>
      </c>
    </row>
    <row r="2" spans="1:11" ht="12.75">
      <c r="A2" s="34" t="s">
        <v>4</v>
      </c>
      <c r="B2" s="40">
        <v>37</v>
      </c>
      <c r="C2" s="38">
        <f aca="true" t="shared" si="0" ref="C2:C11">C1+B2/$D$1</f>
        <v>0.3217391304347826</v>
      </c>
      <c r="E2" s="34" t="s">
        <v>4</v>
      </c>
      <c r="F2" s="41">
        <v>23</v>
      </c>
      <c r="G2" s="38">
        <f aca="true" t="shared" si="1" ref="G2:G13">G1+F2/H$1</f>
        <v>0.34328358208955223</v>
      </c>
      <c r="I2" s="34" t="s">
        <v>7</v>
      </c>
      <c r="J2" s="41">
        <v>83</v>
      </c>
      <c r="K2" s="38">
        <f aca="true" t="shared" si="2" ref="K2:K13">K1+J2/L$1</f>
        <v>0.3952380952380952</v>
      </c>
    </row>
    <row r="3" spans="1:11" ht="12.75">
      <c r="A3" s="42" t="s">
        <v>5</v>
      </c>
      <c r="B3" s="43">
        <v>29</v>
      </c>
      <c r="C3" s="38">
        <f t="shared" si="0"/>
        <v>0.5739130434782609</v>
      </c>
      <c r="E3" s="42" t="s">
        <v>5</v>
      </c>
      <c r="F3" s="44">
        <v>18</v>
      </c>
      <c r="G3" s="38">
        <f t="shared" si="1"/>
        <v>0.6119402985074627</v>
      </c>
      <c r="I3" s="42" t="s">
        <v>5</v>
      </c>
      <c r="J3" s="44">
        <v>29</v>
      </c>
      <c r="K3" s="38">
        <f t="shared" si="2"/>
        <v>0.5333333333333333</v>
      </c>
    </row>
    <row r="4" spans="1:11" ht="12.75">
      <c r="A4" s="42" t="s">
        <v>7</v>
      </c>
      <c r="B4" s="43">
        <v>16</v>
      </c>
      <c r="C4" s="38">
        <f t="shared" si="0"/>
        <v>0.7130434782608696</v>
      </c>
      <c r="E4" s="42" t="s">
        <v>11</v>
      </c>
      <c r="F4" s="44">
        <v>8</v>
      </c>
      <c r="G4" s="38">
        <f t="shared" si="1"/>
        <v>0.7313432835820896</v>
      </c>
      <c r="I4" s="42" t="s">
        <v>4</v>
      </c>
      <c r="J4" s="44">
        <v>24</v>
      </c>
      <c r="K4" s="38">
        <f t="shared" si="2"/>
        <v>0.6476190476190476</v>
      </c>
    </row>
    <row r="5" spans="1:11" ht="12.75">
      <c r="A5" s="42" t="s">
        <v>8</v>
      </c>
      <c r="B5" s="43">
        <v>14</v>
      </c>
      <c r="C5" s="38">
        <f t="shared" si="0"/>
        <v>0.8347826086956521</v>
      </c>
      <c r="E5" s="42" t="s">
        <v>7</v>
      </c>
      <c r="F5" s="44">
        <v>6</v>
      </c>
      <c r="G5" s="38">
        <f t="shared" si="1"/>
        <v>0.8208955223880597</v>
      </c>
      <c r="I5" s="42" t="s">
        <v>10</v>
      </c>
      <c r="J5" s="44">
        <v>19</v>
      </c>
      <c r="K5" s="38">
        <f t="shared" si="2"/>
        <v>0.7380952380952381</v>
      </c>
    </row>
    <row r="6" spans="1:11" ht="12.75">
      <c r="A6" s="42" t="s">
        <v>13</v>
      </c>
      <c r="B6" s="43">
        <v>9</v>
      </c>
      <c r="C6" s="38">
        <f t="shared" si="0"/>
        <v>0.9130434782608695</v>
      </c>
      <c r="E6" s="42" t="s">
        <v>10</v>
      </c>
      <c r="F6" s="44">
        <v>5</v>
      </c>
      <c r="G6" s="38">
        <f t="shared" si="1"/>
        <v>0.8955223880597015</v>
      </c>
      <c r="I6" s="42" t="s">
        <v>11</v>
      </c>
      <c r="J6" s="44">
        <v>18</v>
      </c>
      <c r="K6" s="38">
        <f t="shared" si="2"/>
        <v>0.8238095238095239</v>
      </c>
    </row>
    <row r="7" spans="1:11" ht="12.75">
      <c r="A7" s="42" t="s">
        <v>11</v>
      </c>
      <c r="B7" s="44">
        <v>7</v>
      </c>
      <c r="C7" s="38">
        <f t="shared" si="0"/>
        <v>0.9739130434782608</v>
      </c>
      <c r="E7" s="42" t="s">
        <v>8</v>
      </c>
      <c r="F7" s="44">
        <v>5</v>
      </c>
      <c r="G7" s="38">
        <f t="shared" si="1"/>
        <v>0.9701492537313433</v>
      </c>
      <c r="I7" s="42" t="s">
        <v>12</v>
      </c>
      <c r="J7" s="44">
        <v>14</v>
      </c>
      <c r="K7" s="38">
        <f t="shared" si="2"/>
        <v>0.8904761904761905</v>
      </c>
    </row>
    <row r="8" spans="1:11" ht="12.75">
      <c r="A8" s="42" t="s">
        <v>17</v>
      </c>
      <c r="B8" s="44">
        <v>3</v>
      </c>
      <c r="C8" s="38">
        <f t="shared" si="0"/>
        <v>0.9999999999999999</v>
      </c>
      <c r="E8" s="42" t="s">
        <v>16</v>
      </c>
      <c r="F8" s="44">
        <v>2</v>
      </c>
      <c r="G8" s="38">
        <f t="shared" si="1"/>
        <v>1</v>
      </c>
      <c r="I8" s="42" t="s">
        <v>8</v>
      </c>
      <c r="J8" s="44">
        <v>12</v>
      </c>
      <c r="K8" s="38">
        <f t="shared" si="2"/>
        <v>0.9476190476190477</v>
      </c>
    </row>
    <row r="9" spans="1:11" ht="12.75">
      <c r="A9" s="42" t="s">
        <v>10</v>
      </c>
      <c r="C9" s="38">
        <f t="shared" si="0"/>
        <v>0.9999999999999999</v>
      </c>
      <c r="E9" s="42" t="s">
        <v>17</v>
      </c>
      <c r="G9" s="38">
        <f t="shared" si="1"/>
        <v>1</v>
      </c>
      <c r="I9" s="42" t="s">
        <v>14</v>
      </c>
      <c r="J9" s="44">
        <v>8</v>
      </c>
      <c r="K9" s="38">
        <f t="shared" si="2"/>
        <v>0.9857142857142858</v>
      </c>
    </row>
    <row r="10" spans="1:11" ht="12.75">
      <c r="A10" s="42" t="s">
        <v>15</v>
      </c>
      <c r="B10" s="24"/>
      <c r="C10" s="38">
        <f t="shared" si="0"/>
        <v>0.9999999999999999</v>
      </c>
      <c r="E10" s="42" t="s">
        <v>13</v>
      </c>
      <c r="G10" s="38">
        <f t="shared" si="1"/>
        <v>1</v>
      </c>
      <c r="I10" s="42" t="s">
        <v>15</v>
      </c>
      <c r="J10" s="44">
        <v>3</v>
      </c>
      <c r="K10" s="38">
        <f t="shared" si="2"/>
        <v>1</v>
      </c>
    </row>
    <row r="11" spans="1:11" ht="12.75">
      <c r="A11" s="42" t="s">
        <v>29</v>
      </c>
      <c r="B11" s="3">
        <f>SUM(B12:B15)</f>
        <v>0</v>
      </c>
      <c r="C11" s="38">
        <f t="shared" si="0"/>
        <v>0.9999999999999999</v>
      </c>
      <c r="E11" s="42" t="s">
        <v>29</v>
      </c>
      <c r="F11">
        <f>SUM(F12:F15)</f>
        <v>0</v>
      </c>
      <c r="G11" s="38">
        <f t="shared" si="1"/>
        <v>1</v>
      </c>
      <c r="I11" s="42" t="s">
        <v>29</v>
      </c>
      <c r="J11" s="44">
        <f>SUM(J12:J15)</f>
        <v>0</v>
      </c>
      <c r="K11" s="38">
        <f t="shared" si="2"/>
        <v>1</v>
      </c>
    </row>
    <row r="12" spans="1:11" ht="12.75">
      <c r="A12" s="42" t="s">
        <v>14</v>
      </c>
      <c r="E12" s="42" t="s">
        <v>15</v>
      </c>
      <c r="G12" s="38">
        <f t="shared" si="1"/>
        <v>1</v>
      </c>
      <c r="I12" s="42" t="s">
        <v>17</v>
      </c>
      <c r="K12" s="38">
        <f t="shared" si="2"/>
        <v>1</v>
      </c>
    </row>
    <row r="13" spans="1:11" ht="12.75">
      <c r="A13" s="42" t="s">
        <v>12</v>
      </c>
      <c r="B13" s="24"/>
      <c r="E13" s="42" t="s">
        <v>14</v>
      </c>
      <c r="G13" s="38">
        <f t="shared" si="1"/>
        <v>1</v>
      </c>
      <c r="I13" s="42" t="s">
        <v>13</v>
      </c>
      <c r="K13" s="38">
        <f t="shared" si="2"/>
        <v>1</v>
      </c>
    </row>
    <row r="14" spans="1:9" ht="12.75">
      <c r="A14" s="42" t="s">
        <v>16</v>
      </c>
      <c r="E14" s="42" t="s">
        <v>12</v>
      </c>
      <c r="I14" s="42" t="s">
        <v>16</v>
      </c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34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D9:I21"/>
  <sheetViews>
    <sheetView showGridLines="0" workbookViewId="0" topLeftCell="A1">
      <selection activeCell="L8" sqref="L8"/>
    </sheetView>
  </sheetViews>
  <sheetFormatPr defaultColWidth="9.140625" defaultRowHeight="12.75"/>
  <cols>
    <col min="1" max="8" width="10.7109375" style="46" customWidth="1"/>
    <col min="9" max="9" width="20.7109375" style="46" customWidth="1"/>
    <col min="10" max="10" width="10.140625" style="46" customWidth="1"/>
    <col min="11" max="16384" width="10.7109375" style="4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25.5" customHeight="1">
      <c r="I9" s="45"/>
    </row>
    <row r="10" ht="84.75" customHeight="1">
      <c r="I10" s="4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>
      <c r="D20" s="48" t="s">
        <v>30</v>
      </c>
    </row>
    <row r="21" ht="12.75">
      <c r="D21" s="49" t="s">
        <v>31</v>
      </c>
    </row>
    <row r="22" ht="12.75"/>
    <row r="23" ht="12.75"/>
  </sheetData>
  <hyperlinks>
    <hyperlink ref="D20" r:id="rId1" display="http://www.qimacros.com/qiwizard/ishikawa-fishbone-diagram.html"/>
    <hyperlink ref="D21" r:id="rId2" display="http://www.qimacros.com/qiwizard/problem.html"/>
  </hyperlinks>
  <printOptions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Arthur</dc:creator>
  <cp:keywords/>
  <dc:description/>
  <cp:lastModifiedBy>Jay Arthur</cp:lastModifiedBy>
  <dcterms:created xsi:type="dcterms:W3CDTF">2007-04-18T14:34:38Z</dcterms:created>
  <dcterms:modified xsi:type="dcterms:W3CDTF">2012-12-27T14:19:58Z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